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2" windowWidth="22980" windowHeight="9528"/>
  </bookViews>
  <sheets>
    <sheet name="ETP scoring" sheetId="1" r:id="rId1"/>
  </sheets>
  <externalReferences>
    <externalReference r:id="rId2"/>
  </externalReferences>
  <calcPr calcId="145621"/>
</workbook>
</file>

<file path=xl/calcChain.xml><?xml version="1.0" encoding="utf-8"?>
<calcChain xmlns="http://schemas.openxmlformats.org/spreadsheetml/2006/main">
  <c r="CH48" i="1" l="1"/>
  <c r="CD59" i="1"/>
  <c r="CD41" i="1"/>
  <c r="CD42" i="1" l="1"/>
  <c r="CD43" i="1"/>
  <c r="CD44" i="1"/>
  <c r="CD45" i="1"/>
  <c r="CD46" i="1"/>
  <c r="CD47" i="1"/>
  <c r="CD48" i="1"/>
  <c r="CD49" i="1"/>
  <c r="CD50" i="1"/>
  <c r="CD51" i="1"/>
  <c r="CD52" i="1"/>
  <c r="CD53" i="1"/>
  <c r="CD54" i="1"/>
  <c r="CD55" i="1"/>
  <c r="CD56" i="1"/>
  <c r="CD57" i="1"/>
  <c r="CD58" i="1"/>
  <c r="CD60" i="1"/>
  <c r="CD61" i="1"/>
  <c r="CD62" i="1"/>
  <c r="CD63" i="1"/>
  <c r="CD64" i="1"/>
  <c r="CD65" i="1"/>
  <c r="CD66" i="1"/>
  <c r="CD67" i="1"/>
  <c r="CD68" i="1"/>
  <c r="CD69" i="1"/>
  <c r="CD70" i="1"/>
  <c r="CD71" i="1"/>
  <c r="CD72" i="1"/>
  <c r="AG42" i="1" l="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41" i="1"/>
  <c r="D37" i="1" l="1"/>
  <c r="D36" i="1"/>
  <c r="D35" i="1"/>
  <c r="CP72" i="1" l="1"/>
  <c r="CO72" i="1"/>
  <c r="CN72" i="1"/>
  <c r="CM72" i="1"/>
  <c r="CL72" i="1"/>
  <c r="CJ72" i="1"/>
  <c r="CI72" i="1"/>
  <c r="CH72" i="1"/>
  <c r="CG72" i="1"/>
  <c r="CF72" i="1"/>
  <c r="CE72" i="1"/>
  <c r="DA72" i="1" s="1"/>
  <c r="CC72" i="1"/>
  <c r="CB72" i="1"/>
  <c r="CA72" i="1"/>
  <c r="BZ72" i="1"/>
  <c r="BY72" i="1"/>
  <c r="BX72" i="1"/>
  <c r="BW72" i="1"/>
  <c r="CZ72" i="1" s="1"/>
  <c r="BL72" i="1"/>
  <c r="BK72" i="1"/>
  <c r="BJ72" i="1"/>
  <c r="BG72" i="1"/>
  <c r="BF72" i="1"/>
  <c r="BE72" i="1"/>
  <c r="BD72" i="1"/>
  <c r="BC72" i="1"/>
  <c r="BB72" i="1"/>
  <c r="AY72" i="1"/>
  <c r="CY72" i="1" s="1"/>
  <c r="AX72" i="1"/>
  <c r="AU72" i="1"/>
  <c r="AT72" i="1"/>
  <c r="AS72" i="1"/>
  <c r="AR72" i="1"/>
  <c r="AQ72" i="1"/>
  <c r="CX72" i="1" s="1"/>
  <c r="AP72" i="1"/>
  <c r="AO72" i="1"/>
  <c r="AF72" i="1"/>
  <c r="AE72" i="1"/>
  <c r="AD72" i="1"/>
  <c r="AC72" i="1"/>
  <c r="AB72" i="1"/>
  <c r="Z72" i="1"/>
  <c r="Y72" i="1"/>
  <c r="X72" i="1"/>
  <c r="W72" i="1"/>
  <c r="V72" i="1"/>
  <c r="S72" i="1"/>
  <c r="Q72" i="1"/>
  <c r="P72" i="1"/>
  <c r="O72" i="1"/>
  <c r="N72" i="1"/>
  <c r="M72" i="1"/>
  <c r="L72" i="1"/>
  <c r="K72" i="1"/>
  <c r="I72" i="1"/>
  <c r="H72" i="1"/>
  <c r="G72" i="1"/>
  <c r="F72" i="1"/>
  <c r="E72" i="1"/>
  <c r="CQ72" i="1" s="1"/>
  <c r="D72" i="1"/>
  <c r="C72" i="1"/>
  <c r="B72" i="1"/>
  <c r="CP71" i="1"/>
  <c r="CO71" i="1"/>
  <c r="CN71" i="1"/>
  <c r="CM71" i="1"/>
  <c r="CL71" i="1"/>
  <c r="CJ71" i="1"/>
  <c r="CI71" i="1"/>
  <c r="CH71" i="1"/>
  <c r="CG71" i="1"/>
  <c r="CF71" i="1"/>
  <c r="CE71" i="1"/>
  <c r="CC71" i="1"/>
  <c r="CB71" i="1"/>
  <c r="CA71" i="1"/>
  <c r="BZ71" i="1"/>
  <c r="BY71" i="1"/>
  <c r="BX71" i="1"/>
  <c r="BW71" i="1"/>
  <c r="BL71" i="1"/>
  <c r="BK71" i="1"/>
  <c r="BJ71" i="1"/>
  <c r="BG71" i="1"/>
  <c r="BF71" i="1"/>
  <c r="BE71" i="1"/>
  <c r="BD71" i="1"/>
  <c r="BC71" i="1"/>
  <c r="BB71" i="1"/>
  <c r="AY71" i="1"/>
  <c r="AX71" i="1"/>
  <c r="AU71" i="1"/>
  <c r="AT71" i="1"/>
  <c r="AS71" i="1"/>
  <c r="AR71" i="1"/>
  <c r="AQ71" i="1"/>
  <c r="AP71" i="1"/>
  <c r="AO71" i="1"/>
  <c r="AF71" i="1"/>
  <c r="AE71" i="1"/>
  <c r="AD71" i="1"/>
  <c r="AC71" i="1"/>
  <c r="AB71" i="1"/>
  <c r="Z71" i="1"/>
  <c r="Y71" i="1"/>
  <c r="X71" i="1"/>
  <c r="W71" i="1"/>
  <c r="V71" i="1"/>
  <c r="CW71" i="1" s="1"/>
  <c r="S71" i="1"/>
  <c r="Q71" i="1"/>
  <c r="P71" i="1"/>
  <c r="O71" i="1"/>
  <c r="N71" i="1"/>
  <c r="M71" i="1"/>
  <c r="L71" i="1"/>
  <c r="K71" i="1"/>
  <c r="CV71" i="1" s="1"/>
  <c r="I71" i="1"/>
  <c r="H71" i="1"/>
  <c r="G71" i="1"/>
  <c r="F71" i="1"/>
  <c r="CQ71" i="1" s="1"/>
  <c r="E71" i="1"/>
  <c r="D71" i="1"/>
  <c r="C71" i="1"/>
  <c r="B71" i="1"/>
  <c r="CP70" i="1"/>
  <c r="CO70" i="1"/>
  <c r="CN70" i="1"/>
  <c r="CM70" i="1"/>
  <c r="CL70" i="1"/>
  <c r="CJ70" i="1"/>
  <c r="CI70" i="1"/>
  <c r="CH70" i="1"/>
  <c r="CG70" i="1"/>
  <c r="CF70" i="1"/>
  <c r="CE70" i="1"/>
  <c r="CC70" i="1"/>
  <c r="CB70" i="1"/>
  <c r="CA70" i="1"/>
  <c r="BZ70" i="1"/>
  <c r="BY70" i="1"/>
  <c r="BX70" i="1"/>
  <c r="BW70" i="1"/>
  <c r="BL70" i="1"/>
  <c r="BK70" i="1"/>
  <c r="BJ70" i="1"/>
  <c r="BG70" i="1"/>
  <c r="BF70" i="1"/>
  <c r="BE70" i="1"/>
  <c r="BD70" i="1"/>
  <c r="BC70" i="1"/>
  <c r="BB70" i="1"/>
  <c r="AY70" i="1"/>
  <c r="AX70" i="1"/>
  <c r="AU70" i="1"/>
  <c r="AT70" i="1"/>
  <c r="AS70" i="1"/>
  <c r="AR70" i="1"/>
  <c r="AQ70" i="1"/>
  <c r="AP70" i="1"/>
  <c r="AO70" i="1"/>
  <c r="AF70" i="1"/>
  <c r="AE70" i="1"/>
  <c r="AD70" i="1"/>
  <c r="AC70" i="1"/>
  <c r="AB70" i="1"/>
  <c r="Z70" i="1"/>
  <c r="Y70" i="1"/>
  <c r="X70" i="1"/>
  <c r="W70" i="1"/>
  <c r="CW70" i="1" s="1"/>
  <c r="V70" i="1"/>
  <c r="S70" i="1"/>
  <c r="Q70" i="1"/>
  <c r="P70" i="1"/>
  <c r="O70" i="1"/>
  <c r="N70" i="1"/>
  <c r="M70" i="1"/>
  <c r="L70" i="1"/>
  <c r="K70" i="1"/>
  <c r="I70" i="1"/>
  <c r="H70" i="1"/>
  <c r="G70" i="1"/>
  <c r="F70" i="1"/>
  <c r="E70" i="1"/>
  <c r="CQ70" i="1" s="1"/>
  <c r="D70" i="1"/>
  <c r="C70" i="1"/>
  <c r="B70" i="1"/>
  <c r="CP69" i="1"/>
  <c r="CO69" i="1"/>
  <c r="CN69" i="1"/>
  <c r="CM69" i="1"/>
  <c r="CL69" i="1"/>
  <c r="CJ69" i="1"/>
  <c r="CI69" i="1"/>
  <c r="CH69" i="1"/>
  <c r="CG69" i="1"/>
  <c r="CF69" i="1"/>
  <c r="CE69" i="1"/>
  <c r="CC69" i="1"/>
  <c r="CB69" i="1"/>
  <c r="CA69" i="1"/>
  <c r="BZ69" i="1"/>
  <c r="BY69" i="1"/>
  <c r="BX69" i="1"/>
  <c r="BW69" i="1"/>
  <c r="BL69" i="1"/>
  <c r="BK69" i="1"/>
  <c r="BJ69" i="1"/>
  <c r="BG69" i="1"/>
  <c r="BF69" i="1"/>
  <c r="BE69" i="1"/>
  <c r="BD69" i="1"/>
  <c r="BC69" i="1"/>
  <c r="BB69" i="1"/>
  <c r="AY69" i="1"/>
  <c r="AX69" i="1"/>
  <c r="CY69" i="1" s="1"/>
  <c r="AU69" i="1"/>
  <c r="AT69" i="1"/>
  <c r="AS69" i="1"/>
  <c r="AR69" i="1"/>
  <c r="CX69" i="1" s="1"/>
  <c r="AQ69" i="1"/>
  <c r="AP69" i="1"/>
  <c r="AO69" i="1"/>
  <c r="AF69" i="1"/>
  <c r="AE69" i="1"/>
  <c r="AD69" i="1"/>
  <c r="AC69" i="1"/>
  <c r="AB69" i="1"/>
  <c r="Z69" i="1"/>
  <c r="Y69" i="1"/>
  <c r="X69" i="1"/>
  <c r="W69" i="1"/>
  <c r="V69" i="1"/>
  <c r="S69" i="1"/>
  <c r="Q69" i="1"/>
  <c r="P69" i="1"/>
  <c r="O69" i="1"/>
  <c r="N69" i="1"/>
  <c r="M69" i="1"/>
  <c r="L69" i="1"/>
  <c r="K69" i="1"/>
  <c r="I69" i="1"/>
  <c r="H69" i="1"/>
  <c r="G69" i="1"/>
  <c r="F69" i="1"/>
  <c r="E69" i="1"/>
  <c r="CU69" i="1" s="1"/>
  <c r="D69" i="1"/>
  <c r="C69" i="1"/>
  <c r="B69" i="1"/>
  <c r="CP68" i="1"/>
  <c r="CO68" i="1"/>
  <c r="CN68" i="1"/>
  <c r="CM68" i="1"/>
  <c r="CL68" i="1"/>
  <c r="DB68" i="1" s="1"/>
  <c r="CJ68" i="1"/>
  <c r="CI68" i="1"/>
  <c r="CH68" i="1"/>
  <c r="CG68" i="1"/>
  <c r="CF68" i="1"/>
  <c r="CE68" i="1"/>
  <c r="DA68" i="1" s="1"/>
  <c r="CC68" i="1"/>
  <c r="CB68" i="1"/>
  <c r="CA68" i="1"/>
  <c r="BZ68" i="1"/>
  <c r="BY68" i="1"/>
  <c r="BX68" i="1"/>
  <c r="BW68" i="1"/>
  <c r="CZ68" i="1" s="1"/>
  <c r="BL68" i="1"/>
  <c r="BK68" i="1"/>
  <c r="BJ68" i="1"/>
  <c r="BG68" i="1"/>
  <c r="BF68" i="1"/>
  <c r="BE68" i="1"/>
  <c r="BD68" i="1"/>
  <c r="BC68" i="1"/>
  <c r="BB68" i="1"/>
  <c r="AY68" i="1"/>
  <c r="CY68" i="1" s="1"/>
  <c r="AX68" i="1"/>
  <c r="AU68" i="1"/>
  <c r="AT68" i="1"/>
  <c r="AS68" i="1"/>
  <c r="AR68" i="1"/>
  <c r="AQ68" i="1"/>
  <c r="CX68" i="1" s="1"/>
  <c r="AP68" i="1"/>
  <c r="AO68" i="1"/>
  <c r="AF68" i="1"/>
  <c r="AE68" i="1"/>
  <c r="AD68" i="1"/>
  <c r="AC68" i="1"/>
  <c r="AB68" i="1"/>
  <c r="Z68" i="1"/>
  <c r="Y68" i="1"/>
  <c r="X68" i="1"/>
  <c r="W68" i="1"/>
  <c r="V68" i="1"/>
  <c r="S68" i="1"/>
  <c r="Q68" i="1"/>
  <c r="P68" i="1"/>
  <c r="O68" i="1"/>
  <c r="N68" i="1"/>
  <c r="M68" i="1"/>
  <c r="L68" i="1"/>
  <c r="K68" i="1"/>
  <c r="I68" i="1"/>
  <c r="H68" i="1"/>
  <c r="G68" i="1"/>
  <c r="F68" i="1"/>
  <c r="E68" i="1"/>
  <c r="D68" i="1"/>
  <c r="C68" i="1"/>
  <c r="B68" i="1"/>
  <c r="CP67" i="1"/>
  <c r="CO67" i="1"/>
  <c r="CN67" i="1"/>
  <c r="CM67" i="1"/>
  <c r="CL67" i="1"/>
  <c r="DB67" i="1" s="1"/>
  <c r="CJ67" i="1"/>
  <c r="CI67" i="1"/>
  <c r="CH67" i="1"/>
  <c r="CG67" i="1"/>
  <c r="CF67" i="1"/>
  <c r="CE67" i="1"/>
  <c r="DA67" i="1"/>
  <c r="CC67" i="1"/>
  <c r="CB67" i="1"/>
  <c r="CA67" i="1"/>
  <c r="BZ67" i="1"/>
  <c r="BY67" i="1"/>
  <c r="BX67" i="1"/>
  <c r="CZ67" i="1" s="1"/>
  <c r="BW67" i="1"/>
  <c r="BL67" i="1"/>
  <c r="BK67" i="1"/>
  <c r="BJ67" i="1"/>
  <c r="BG67" i="1"/>
  <c r="BF67" i="1"/>
  <c r="BE67" i="1"/>
  <c r="BD67" i="1"/>
  <c r="BC67" i="1"/>
  <c r="BB67" i="1"/>
  <c r="AY67" i="1"/>
  <c r="AX67" i="1"/>
  <c r="CY67" i="1" s="1"/>
  <c r="AU67" i="1"/>
  <c r="AT67" i="1"/>
  <c r="AS67" i="1"/>
  <c r="AR67" i="1"/>
  <c r="CX67" i="1" s="1"/>
  <c r="AQ67" i="1"/>
  <c r="AP67" i="1"/>
  <c r="AO67" i="1"/>
  <c r="AF67" i="1"/>
  <c r="AE67" i="1"/>
  <c r="AD67" i="1"/>
  <c r="AC67" i="1"/>
  <c r="AB67" i="1"/>
  <c r="Z67" i="1"/>
  <c r="Y67" i="1"/>
  <c r="X67" i="1"/>
  <c r="W67" i="1"/>
  <c r="V67" i="1"/>
  <c r="S67" i="1"/>
  <c r="Q67" i="1"/>
  <c r="P67" i="1"/>
  <c r="O67" i="1"/>
  <c r="N67" i="1"/>
  <c r="M67" i="1"/>
  <c r="L67" i="1"/>
  <c r="K67" i="1"/>
  <c r="I67" i="1"/>
  <c r="H67" i="1"/>
  <c r="G67" i="1"/>
  <c r="F67" i="1"/>
  <c r="E67" i="1"/>
  <c r="CU67" i="1" s="1"/>
  <c r="D67" i="1"/>
  <c r="C67" i="1"/>
  <c r="B67" i="1"/>
  <c r="CP66" i="1"/>
  <c r="CO66" i="1"/>
  <c r="CN66" i="1"/>
  <c r="CM66" i="1"/>
  <c r="CL66" i="1"/>
  <c r="DB66" i="1" s="1"/>
  <c r="CJ66" i="1"/>
  <c r="CI66" i="1"/>
  <c r="CH66" i="1"/>
  <c r="CG66" i="1"/>
  <c r="CF66" i="1"/>
  <c r="CE66" i="1"/>
  <c r="DA66" i="1" s="1"/>
  <c r="CC66" i="1"/>
  <c r="CB66" i="1"/>
  <c r="CA66" i="1"/>
  <c r="BZ66" i="1"/>
  <c r="BY66" i="1"/>
  <c r="BX66" i="1"/>
  <c r="BW66" i="1"/>
  <c r="CZ66" i="1" s="1"/>
  <c r="BL66" i="1"/>
  <c r="BK66" i="1"/>
  <c r="BJ66" i="1"/>
  <c r="BG66" i="1"/>
  <c r="BF66" i="1"/>
  <c r="BE66" i="1"/>
  <c r="BD66" i="1"/>
  <c r="BC66" i="1"/>
  <c r="BB66" i="1"/>
  <c r="AY66" i="1"/>
  <c r="CY66" i="1" s="1"/>
  <c r="AX66" i="1"/>
  <c r="AU66" i="1"/>
  <c r="AT66" i="1"/>
  <c r="AS66" i="1"/>
  <c r="AR66" i="1"/>
  <c r="AQ66" i="1"/>
  <c r="CX66" i="1" s="1"/>
  <c r="AP66" i="1"/>
  <c r="AO66" i="1"/>
  <c r="AF66" i="1"/>
  <c r="AE66" i="1"/>
  <c r="AD66" i="1"/>
  <c r="AC66" i="1"/>
  <c r="AB66" i="1"/>
  <c r="Z66" i="1"/>
  <c r="Y66" i="1"/>
  <c r="X66" i="1"/>
  <c r="W66" i="1"/>
  <c r="V66" i="1"/>
  <c r="CW66" i="1" s="1"/>
  <c r="S66" i="1"/>
  <c r="Q66" i="1"/>
  <c r="P66" i="1"/>
  <c r="O66" i="1"/>
  <c r="N66" i="1"/>
  <c r="M66" i="1"/>
  <c r="L66" i="1"/>
  <c r="K66" i="1"/>
  <c r="CV66" i="1" s="1"/>
  <c r="I66" i="1"/>
  <c r="H66" i="1"/>
  <c r="G66" i="1"/>
  <c r="F66" i="1"/>
  <c r="E66" i="1"/>
  <c r="D66" i="1"/>
  <c r="C66" i="1"/>
  <c r="B66" i="1"/>
  <c r="CP65" i="1"/>
  <c r="CO65" i="1"/>
  <c r="CN65" i="1"/>
  <c r="CM65" i="1"/>
  <c r="CL65" i="1"/>
  <c r="CJ65" i="1"/>
  <c r="CI65" i="1"/>
  <c r="CH65" i="1"/>
  <c r="CG65" i="1"/>
  <c r="CF65" i="1"/>
  <c r="CE65" i="1"/>
  <c r="DA65" i="1"/>
  <c r="CC65" i="1"/>
  <c r="CB65" i="1"/>
  <c r="CA65" i="1"/>
  <c r="BZ65" i="1"/>
  <c r="BY65" i="1"/>
  <c r="BX65" i="1"/>
  <c r="CZ65" i="1" s="1"/>
  <c r="BW65" i="1"/>
  <c r="BL65" i="1"/>
  <c r="BK65" i="1"/>
  <c r="BJ65" i="1"/>
  <c r="BG65" i="1"/>
  <c r="BF65" i="1"/>
  <c r="BE65" i="1"/>
  <c r="BD65" i="1"/>
  <c r="BC65" i="1"/>
  <c r="BB65" i="1"/>
  <c r="AY65" i="1"/>
  <c r="AX65" i="1"/>
  <c r="CY65" i="1" s="1"/>
  <c r="AU65" i="1"/>
  <c r="AT65" i="1"/>
  <c r="AS65" i="1"/>
  <c r="AR65" i="1"/>
  <c r="AQ65" i="1"/>
  <c r="AP65" i="1"/>
  <c r="AO65" i="1"/>
  <c r="AF65" i="1"/>
  <c r="AE65" i="1"/>
  <c r="AD65" i="1"/>
  <c r="AC65" i="1"/>
  <c r="AB65" i="1"/>
  <c r="Z65" i="1"/>
  <c r="Y65" i="1"/>
  <c r="X65" i="1"/>
  <c r="W65" i="1"/>
  <c r="V65" i="1"/>
  <c r="S65" i="1"/>
  <c r="Q65" i="1"/>
  <c r="P65" i="1"/>
  <c r="O65" i="1"/>
  <c r="N65" i="1"/>
  <c r="M65" i="1"/>
  <c r="L65" i="1"/>
  <c r="K65" i="1"/>
  <c r="I65" i="1"/>
  <c r="H65" i="1"/>
  <c r="G65" i="1"/>
  <c r="F65" i="1"/>
  <c r="E65" i="1"/>
  <c r="D65" i="1"/>
  <c r="C65" i="1"/>
  <c r="B65" i="1"/>
  <c r="CP64" i="1"/>
  <c r="CO64" i="1"/>
  <c r="CN64" i="1"/>
  <c r="CM64" i="1"/>
  <c r="CL64" i="1"/>
  <c r="DB64" i="1" s="1"/>
  <c r="CJ64" i="1"/>
  <c r="CI64" i="1"/>
  <c r="CH64" i="1"/>
  <c r="CG64" i="1"/>
  <c r="CF64" i="1"/>
  <c r="CE64" i="1"/>
  <c r="DA64" i="1" s="1"/>
  <c r="CC64" i="1"/>
  <c r="CB64" i="1"/>
  <c r="CA64" i="1"/>
  <c r="BZ64" i="1"/>
  <c r="BY64" i="1"/>
  <c r="BX64" i="1"/>
  <c r="BW64" i="1"/>
  <c r="CZ64" i="1" s="1"/>
  <c r="BL64" i="1"/>
  <c r="BK64" i="1"/>
  <c r="BJ64" i="1"/>
  <c r="BG64" i="1"/>
  <c r="BF64" i="1"/>
  <c r="BE64" i="1"/>
  <c r="BD64" i="1"/>
  <c r="BC64" i="1"/>
  <c r="BB64" i="1"/>
  <c r="AY64" i="1"/>
  <c r="CY64" i="1" s="1"/>
  <c r="AX64" i="1"/>
  <c r="AU64" i="1"/>
  <c r="AT64" i="1"/>
  <c r="AS64" i="1"/>
  <c r="AR64" i="1"/>
  <c r="AQ64" i="1"/>
  <c r="CX64" i="1" s="1"/>
  <c r="AP64" i="1"/>
  <c r="AO64" i="1"/>
  <c r="AF64" i="1"/>
  <c r="AE64" i="1"/>
  <c r="AD64" i="1"/>
  <c r="AC64" i="1"/>
  <c r="AB64" i="1"/>
  <c r="Z64" i="1"/>
  <c r="Y64" i="1"/>
  <c r="X64" i="1"/>
  <c r="W64" i="1"/>
  <c r="V64" i="1"/>
  <c r="S64" i="1"/>
  <c r="Q64" i="1"/>
  <c r="P64" i="1"/>
  <c r="O64" i="1"/>
  <c r="N64" i="1"/>
  <c r="M64" i="1"/>
  <c r="L64" i="1"/>
  <c r="K64" i="1"/>
  <c r="CV64" i="1" s="1"/>
  <c r="I64" i="1"/>
  <c r="H64" i="1"/>
  <c r="G64" i="1"/>
  <c r="F64" i="1"/>
  <c r="E64" i="1"/>
  <c r="D64" i="1"/>
  <c r="C64" i="1"/>
  <c r="B64" i="1"/>
  <c r="CP63" i="1"/>
  <c r="CO63" i="1"/>
  <c r="CN63" i="1"/>
  <c r="CM63" i="1"/>
  <c r="DB63" i="1" s="1"/>
  <c r="CL63" i="1"/>
  <c r="CJ63" i="1"/>
  <c r="CI63" i="1"/>
  <c r="CH63" i="1"/>
  <c r="CG63" i="1"/>
  <c r="CF63" i="1"/>
  <c r="CE63" i="1"/>
  <c r="DA63" i="1"/>
  <c r="CC63" i="1"/>
  <c r="CB63" i="1"/>
  <c r="CA63" i="1"/>
  <c r="BZ63" i="1"/>
  <c r="BY63" i="1"/>
  <c r="BX63" i="1"/>
  <c r="CZ63" i="1" s="1"/>
  <c r="BW63" i="1"/>
  <c r="BL63" i="1"/>
  <c r="BK63" i="1"/>
  <c r="BJ63" i="1"/>
  <c r="BG63" i="1"/>
  <c r="BF63" i="1"/>
  <c r="BE63" i="1"/>
  <c r="BD63" i="1"/>
  <c r="BC63" i="1"/>
  <c r="BB63" i="1"/>
  <c r="AY63" i="1"/>
  <c r="AX63" i="1"/>
  <c r="CY63" i="1" s="1"/>
  <c r="AU63" i="1"/>
  <c r="AT63" i="1"/>
  <c r="AS63" i="1"/>
  <c r="AR63" i="1"/>
  <c r="CX63" i="1" s="1"/>
  <c r="AQ63" i="1"/>
  <c r="AP63" i="1"/>
  <c r="AO63" i="1"/>
  <c r="AF63" i="1"/>
  <c r="AE63" i="1"/>
  <c r="AD63" i="1"/>
  <c r="AC63" i="1"/>
  <c r="AB63" i="1"/>
  <c r="Z63" i="1"/>
  <c r="Y63" i="1"/>
  <c r="X63" i="1"/>
  <c r="W63" i="1"/>
  <c r="V63" i="1"/>
  <c r="S63" i="1"/>
  <c r="Q63" i="1"/>
  <c r="P63" i="1"/>
  <c r="O63" i="1"/>
  <c r="N63" i="1"/>
  <c r="M63" i="1"/>
  <c r="L63" i="1"/>
  <c r="K63" i="1"/>
  <c r="I63" i="1"/>
  <c r="H63" i="1"/>
  <c r="G63" i="1"/>
  <c r="F63" i="1"/>
  <c r="E63" i="1"/>
  <c r="CU63" i="1" s="1"/>
  <c r="D63" i="1"/>
  <c r="C63" i="1"/>
  <c r="B63" i="1"/>
  <c r="CP62" i="1"/>
  <c r="CO62" i="1"/>
  <c r="CN62" i="1"/>
  <c r="CM62" i="1"/>
  <c r="CL62" i="1"/>
  <c r="DB62" i="1" s="1"/>
  <c r="CJ62" i="1"/>
  <c r="CI62" i="1"/>
  <c r="CH62" i="1"/>
  <c r="CG62" i="1"/>
  <c r="CF62" i="1"/>
  <c r="CE62" i="1"/>
  <c r="DA62" i="1" s="1"/>
  <c r="CC62" i="1"/>
  <c r="CB62" i="1"/>
  <c r="CA62" i="1"/>
  <c r="BZ62" i="1"/>
  <c r="BY62" i="1"/>
  <c r="BX62" i="1"/>
  <c r="BW62" i="1"/>
  <c r="CZ62" i="1" s="1"/>
  <c r="BL62" i="1"/>
  <c r="BK62" i="1"/>
  <c r="BJ62" i="1"/>
  <c r="BG62" i="1"/>
  <c r="BF62" i="1"/>
  <c r="BE62" i="1"/>
  <c r="BD62" i="1"/>
  <c r="BC62" i="1"/>
  <c r="BB62" i="1"/>
  <c r="AY62" i="1"/>
  <c r="CY62" i="1" s="1"/>
  <c r="AX62" i="1"/>
  <c r="AU62" i="1"/>
  <c r="AT62" i="1"/>
  <c r="AS62" i="1"/>
  <c r="AR62" i="1"/>
  <c r="AQ62" i="1"/>
  <c r="CX62" i="1" s="1"/>
  <c r="AP62" i="1"/>
  <c r="AO62" i="1"/>
  <c r="AF62" i="1"/>
  <c r="AE62" i="1"/>
  <c r="AD62" i="1"/>
  <c r="AC62" i="1"/>
  <c r="AB62" i="1"/>
  <c r="Z62" i="1"/>
  <c r="Y62" i="1"/>
  <c r="X62" i="1"/>
  <c r="W62" i="1"/>
  <c r="V62" i="1"/>
  <c r="S62" i="1"/>
  <c r="Q62" i="1"/>
  <c r="P62" i="1"/>
  <c r="O62" i="1"/>
  <c r="N62" i="1"/>
  <c r="M62" i="1"/>
  <c r="L62" i="1"/>
  <c r="K62" i="1"/>
  <c r="CV62" i="1" s="1"/>
  <c r="I62" i="1"/>
  <c r="H62" i="1"/>
  <c r="G62" i="1"/>
  <c r="F62" i="1"/>
  <c r="E62" i="1"/>
  <c r="D62" i="1"/>
  <c r="C62" i="1"/>
  <c r="B62" i="1"/>
  <c r="CP61" i="1"/>
  <c r="CO61" i="1"/>
  <c r="CN61" i="1"/>
  <c r="CM61" i="1"/>
  <c r="DB61" i="1" s="1"/>
  <c r="CL61" i="1"/>
  <c r="CJ61" i="1"/>
  <c r="CI61" i="1"/>
  <c r="CH61" i="1"/>
  <c r="CG61" i="1"/>
  <c r="CF61" i="1"/>
  <c r="CE61" i="1"/>
  <c r="DA61" i="1"/>
  <c r="CC61" i="1"/>
  <c r="CB61" i="1"/>
  <c r="CA61" i="1"/>
  <c r="BZ61" i="1"/>
  <c r="BY61" i="1"/>
  <c r="BX61" i="1"/>
  <c r="CZ61" i="1" s="1"/>
  <c r="BW61" i="1"/>
  <c r="BL61" i="1"/>
  <c r="BK61" i="1"/>
  <c r="BJ61" i="1"/>
  <c r="BG61" i="1"/>
  <c r="BF61" i="1"/>
  <c r="BE61" i="1"/>
  <c r="BD61" i="1"/>
  <c r="BC61" i="1"/>
  <c r="BB61" i="1"/>
  <c r="AY61" i="1"/>
  <c r="AX61" i="1"/>
  <c r="CY61" i="1" s="1"/>
  <c r="AU61" i="1"/>
  <c r="AT61" i="1"/>
  <c r="AS61" i="1"/>
  <c r="AR61" i="1"/>
  <c r="CX61" i="1" s="1"/>
  <c r="AQ61" i="1"/>
  <c r="AP61" i="1"/>
  <c r="AO61" i="1"/>
  <c r="AF61" i="1"/>
  <c r="AE61" i="1"/>
  <c r="AD61" i="1"/>
  <c r="AC61" i="1"/>
  <c r="AB61" i="1"/>
  <c r="Z61" i="1"/>
  <c r="Y61" i="1"/>
  <c r="X61" i="1"/>
  <c r="W61" i="1"/>
  <c r="V61" i="1"/>
  <c r="S61" i="1"/>
  <c r="Q61" i="1"/>
  <c r="P61" i="1"/>
  <c r="O61" i="1"/>
  <c r="N61" i="1"/>
  <c r="M61" i="1"/>
  <c r="L61" i="1"/>
  <c r="K61" i="1"/>
  <c r="I61" i="1"/>
  <c r="H61" i="1"/>
  <c r="G61" i="1"/>
  <c r="F61" i="1"/>
  <c r="E61" i="1"/>
  <c r="CU61" i="1" s="1"/>
  <c r="D61" i="1"/>
  <c r="C61" i="1"/>
  <c r="B61" i="1"/>
  <c r="CP60" i="1"/>
  <c r="CO60" i="1"/>
  <c r="CN60" i="1"/>
  <c r="CM60" i="1"/>
  <c r="CL60" i="1"/>
  <c r="DB60" i="1" s="1"/>
  <c r="CJ60" i="1"/>
  <c r="CI60" i="1"/>
  <c r="CH60" i="1"/>
  <c r="CG60" i="1"/>
  <c r="CF60" i="1"/>
  <c r="CE60" i="1"/>
  <c r="DA60" i="1" s="1"/>
  <c r="CC60" i="1"/>
  <c r="CB60" i="1"/>
  <c r="CA60" i="1"/>
  <c r="BZ60" i="1"/>
  <c r="BY60" i="1"/>
  <c r="BX60" i="1"/>
  <c r="BW60" i="1"/>
  <c r="CZ60" i="1" s="1"/>
  <c r="BL60" i="1"/>
  <c r="BK60" i="1"/>
  <c r="BJ60" i="1"/>
  <c r="BG60" i="1"/>
  <c r="BF60" i="1"/>
  <c r="BE60" i="1"/>
  <c r="BD60" i="1"/>
  <c r="BC60" i="1"/>
  <c r="BB60" i="1"/>
  <c r="AY60" i="1"/>
  <c r="CY60" i="1" s="1"/>
  <c r="AX60" i="1"/>
  <c r="AU60" i="1"/>
  <c r="AT60" i="1"/>
  <c r="AS60" i="1"/>
  <c r="AR60" i="1"/>
  <c r="AQ60" i="1"/>
  <c r="CX60" i="1" s="1"/>
  <c r="AP60" i="1"/>
  <c r="AO60" i="1"/>
  <c r="AF60" i="1"/>
  <c r="AE60" i="1"/>
  <c r="AD60" i="1"/>
  <c r="AC60" i="1"/>
  <c r="AB60" i="1"/>
  <c r="Z60" i="1"/>
  <c r="Y60" i="1"/>
  <c r="X60" i="1"/>
  <c r="W60" i="1"/>
  <c r="V60" i="1"/>
  <c r="S60" i="1"/>
  <c r="Q60" i="1"/>
  <c r="P60" i="1"/>
  <c r="O60" i="1"/>
  <c r="N60" i="1"/>
  <c r="M60" i="1"/>
  <c r="L60" i="1"/>
  <c r="K60" i="1"/>
  <c r="CV60" i="1" s="1"/>
  <c r="I60" i="1"/>
  <c r="H60" i="1"/>
  <c r="G60" i="1"/>
  <c r="F60" i="1"/>
  <c r="E60" i="1"/>
  <c r="D60" i="1"/>
  <c r="C60" i="1"/>
  <c r="B60" i="1"/>
  <c r="CP59" i="1"/>
  <c r="CO59" i="1"/>
  <c r="CN59" i="1"/>
  <c r="CM59" i="1"/>
  <c r="DB59" i="1" s="1"/>
  <c r="CL59" i="1"/>
  <c r="CJ59" i="1"/>
  <c r="CI59" i="1"/>
  <c r="CH59" i="1"/>
  <c r="CG59" i="1"/>
  <c r="CF59" i="1"/>
  <c r="CE59" i="1"/>
  <c r="DA59" i="1"/>
  <c r="CC59" i="1"/>
  <c r="CB59" i="1"/>
  <c r="CA59" i="1"/>
  <c r="BZ59" i="1"/>
  <c r="BY59" i="1"/>
  <c r="BX59" i="1"/>
  <c r="CZ59" i="1" s="1"/>
  <c r="BW59" i="1"/>
  <c r="BL59" i="1"/>
  <c r="BK59" i="1"/>
  <c r="BJ59" i="1"/>
  <c r="BG59" i="1"/>
  <c r="BF59" i="1"/>
  <c r="BE59" i="1"/>
  <c r="BD59" i="1"/>
  <c r="BC59" i="1"/>
  <c r="BB59" i="1"/>
  <c r="AY59" i="1"/>
  <c r="AX59" i="1"/>
  <c r="CY59" i="1" s="1"/>
  <c r="AU59" i="1"/>
  <c r="AT59" i="1"/>
  <c r="AS59" i="1"/>
  <c r="AR59" i="1"/>
  <c r="CX59" i="1" s="1"/>
  <c r="AQ59" i="1"/>
  <c r="AP59" i="1"/>
  <c r="AO59" i="1"/>
  <c r="AF59" i="1"/>
  <c r="AE59" i="1"/>
  <c r="AD59" i="1"/>
  <c r="AC59" i="1"/>
  <c r="AB59" i="1"/>
  <c r="Z59" i="1"/>
  <c r="Y59" i="1"/>
  <c r="X59" i="1"/>
  <c r="W59" i="1"/>
  <c r="V59" i="1"/>
  <c r="S59" i="1"/>
  <c r="Q59" i="1"/>
  <c r="P59" i="1"/>
  <c r="O59" i="1"/>
  <c r="N59" i="1"/>
  <c r="M59" i="1"/>
  <c r="L59" i="1"/>
  <c r="K59" i="1"/>
  <c r="I59" i="1"/>
  <c r="H59" i="1"/>
  <c r="G59" i="1"/>
  <c r="F59" i="1"/>
  <c r="E59" i="1"/>
  <c r="CU59" i="1" s="1"/>
  <c r="D59" i="1"/>
  <c r="C59" i="1"/>
  <c r="B59" i="1"/>
  <c r="CP58" i="1"/>
  <c r="CO58" i="1"/>
  <c r="CN58" i="1"/>
  <c r="CM58" i="1"/>
  <c r="CL58" i="1"/>
  <c r="DB58" i="1" s="1"/>
  <c r="CJ58" i="1"/>
  <c r="CI58" i="1"/>
  <c r="CH58" i="1"/>
  <c r="CG58" i="1"/>
  <c r="CF58" i="1"/>
  <c r="CE58" i="1"/>
  <c r="DA58" i="1" s="1"/>
  <c r="CC58" i="1"/>
  <c r="CB58" i="1"/>
  <c r="CA58" i="1"/>
  <c r="BZ58" i="1"/>
  <c r="BY58" i="1"/>
  <c r="BX58" i="1"/>
  <c r="BW58" i="1"/>
  <c r="CZ58" i="1" s="1"/>
  <c r="BL58" i="1"/>
  <c r="BK58" i="1"/>
  <c r="BJ58" i="1"/>
  <c r="BG58" i="1"/>
  <c r="BF58" i="1"/>
  <c r="BE58" i="1"/>
  <c r="BD58" i="1"/>
  <c r="BC58" i="1"/>
  <c r="BB58" i="1"/>
  <c r="AY58" i="1"/>
  <c r="CY58" i="1" s="1"/>
  <c r="AX58" i="1"/>
  <c r="AU58" i="1"/>
  <c r="AT58" i="1"/>
  <c r="AS58" i="1"/>
  <c r="AR58" i="1"/>
  <c r="AQ58" i="1"/>
  <c r="CX58" i="1" s="1"/>
  <c r="AP58" i="1"/>
  <c r="AO58" i="1"/>
  <c r="AF58" i="1"/>
  <c r="AE58" i="1"/>
  <c r="AD58" i="1"/>
  <c r="AC58" i="1"/>
  <c r="AB58" i="1"/>
  <c r="Z58" i="1"/>
  <c r="Y58" i="1"/>
  <c r="X58" i="1"/>
  <c r="W58" i="1"/>
  <c r="V58" i="1"/>
  <c r="S58" i="1"/>
  <c r="Q58" i="1"/>
  <c r="P58" i="1"/>
  <c r="O58" i="1"/>
  <c r="N58" i="1"/>
  <c r="M58" i="1"/>
  <c r="L58" i="1"/>
  <c r="K58" i="1"/>
  <c r="CV58" i="1" s="1"/>
  <c r="I58" i="1"/>
  <c r="H58" i="1"/>
  <c r="G58" i="1"/>
  <c r="F58" i="1"/>
  <c r="E58" i="1"/>
  <c r="D58" i="1"/>
  <c r="C58" i="1"/>
  <c r="B58" i="1"/>
  <c r="CP57" i="1"/>
  <c r="CO57" i="1"/>
  <c r="CN57" i="1"/>
  <c r="CM57" i="1"/>
  <c r="DB57" i="1" s="1"/>
  <c r="CL57" i="1"/>
  <c r="CJ57" i="1"/>
  <c r="CI57" i="1"/>
  <c r="CH57" i="1"/>
  <c r="CG57" i="1"/>
  <c r="CF57" i="1"/>
  <c r="CE57" i="1"/>
  <c r="DA57" i="1"/>
  <c r="CC57" i="1"/>
  <c r="CB57" i="1"/>
  <c r="CA57" i="1"/>
  <c r="BZ57" i="1"/>
  <c r="BY57" i="1"/>
  <c r="BX57" i="1"/>
  <c r="CZ57" i="1" s="1"/>
  <c r="BW57" i="1"/>
  <c r="BL57" i="1"/>
  <c r="BK57" i="1"/>
  <c r="BJ57" i="1"/>
  <c r="BG57" i="1"/>
  <c r="BF57" i="1"/>
  <c r="BE57" i="1"/>
  <c r="BD57" i="1"/>
  <c r="BC57" i="1"/>
  <c r="BB57" i="1"/>
  <c r="AY57" i="1"/>
  <c r="AX57" i="1"/>
  <c r="CY57" i="1" s="1"/>
  <c r="AU57" i="1"/>
  <c r="AT57" i="1"/>
  <c r="AS57" i="1"/>
  <c r="AR57" i="1"/>
  <c r="CX57" i="1" s="1"/>
  <c r="AQ57" i="1"/>
  <c r="AP57" i="1"/>
  <c r="AO57" i="1"/>
  <c r="AF57" i="1"/>
  <c r="AE57" i="1"/>
  <c r="AD57" i="1"/>
  <c r="AC57" i="1"/>
  <c r="AB57" i="1"/>
  <c r="Z57" i="1"/>
  <c r="Y57" i="1"/>
  <c r="X57" i="1"/>
  <c r="W57" i="1"/>
  <c r="V57" i="1"/>
  <c r="S57" i="1"/>
  <c r="Q57" i="1"/>
  <c r="P57" i="1"/>
  <c r="O57" i="1"/>
  <c r="N57" i="1"/>
  <c r="M57" i="1"/>
  <c r="L57" i="1"/>
  <c r="K57" i="1"/>
  <c r="I57" i="1"/>
  <c r="H57" i="1"/>
  <c r="G57" i="1"/>
  <c r="F57" i="1"/>
  <c r="E57" i="1"/>
  <c r="D57" i="1"/>
  <c r="C57" i="1"/>
  <c r="B57" i="1"/>
  <c r="CP56" i="1"/>
  <c r="CO56" i="1"/>
  <c r="CN56" i="1"/>
  <c r="CM56" i="1"/>
  <c r="CL56" i="1"/>
  <c r="DB56" i="1" s="1"/>
  <c r="CJ56" i="1"/>
  <c r="CI56" i="1"/>
  <c r="CH56" i="1"/>
  <c r="CG56" i="1"/>
  <c r="CF56" i="1"/>
  <c r="CE56" i="1"/>
  <c r="DA56" i="1" s="1"/>
  <c r="CC56" i="1"/>
  <c r="CB56" i="1"/>
  <c r="CA56" i="1"/>
  <c r="BZ56" i="1"/>
  <c r="BY56" i="1"/>
  <c r="BX56" i="1"/>
  <c r="BW56" i="1"/>
  <c r="CZ56" i="1" s="1"/>
  <c r="BL56" i="1"/>
  <c r="BK56" i="1"/>
  <c r="BJ56" i="1"/>
  <c r="BG56" i="1"/>
  <c r="BF56" i="1"/>
  <c r="BE56" i="1"/>
  <c r="BD56" i="1"/>
  <c r="BC56" i="1"/>
  <c r="BB56" i="1"/>
  <c r="AY56" i="1"/>
  <c r="CY56" i="1" s="1"/>
  <c r="AX56" i="1"/>
  <c r="AU56" i="1"/>
  <c r="AT56" i="1"/>
  <c r="AS56" i="1"/>
  <c r="AR56" i="1"/>
  <c r="AQ56" i="1"/>
  <c r="CX56" i="1" s="1"/>
  <c r="AP56" i="1"/>
  <c r="AO56" i="1"/>
  <c r="AF56" i="1"/>
  <c r="AE56" i="1"/>
  <c r="AD56" i="1"/>
  <c r="AC56" i="1"/>
  <c r="AB56" i="1"/>
  <c r="Z56" i="1"/>
  <c r="Y56" i="1"/>
  <c r="X56" i="1"/>
  <c r="W56" i="1"/>
  <c r="V56" i="1"/>
  <c r="S56" i="1"/>
  <c r="Q56" i="1"/>
  <c r="P56" i="1"/>
  <c r="O56" i="1"/>
  <c r="N56" i="1"/>
  <c r="M56" i="1"/>
  <c r="L56" i="1"/>
  <c r="K56" i="1"/>
  <c r="I56" i="1"/>
  <c r="H56" i="1"/>
  <c r="G56" i="1"/>
  <c r="F56" i="1"/>
  <c r="E56" i="1"/>
  <c r="D56" i="1"/>
  <c r="C56" i="1"/>
  <c r="B56" i="1"/>
  <c r="CP55" i="1"/>
  <c r="CO55" i="1"/>
  <c r="CN55" i="1"/>
  <c r="CM55" i="1"/>
  <c r="CL55" i="1"/>
  <c r="DB55" i="1" s="1"/>
  <c r="CJ55" i="1"/>
  <c r="CI55" i="1"/>
  <c r="CH55" i="1"/>
  <c r="CG55" i="1"/>
  <c r="CF55" i="1"/>
  <c r="CE55" i="1"/>
  <c r="DA55" i="1"/>
  <c r="CC55" i="1"/>
  <c r="CB55" i="1"/>
  <c r="CA55" i="1"/>
  <c r="BZ55" i="1"/>
  <c r="BY55" i="1"/>
  <c r="BX55" i="1"/>
  <c r="CZ55" i="1" s="1"/>
  <c r="BW55" i="1"/>
  <c r="BL55" i="1"/>
  <c r="BK55" i="1"/>
  <c r="BJ55" i="1"/>
  <c r="BG55" i="1"/>
  <c r="BF55" i="1"/>
  <c r="BE55" i="1"/>
  <c r="BD55" i="1"/>
  <c r="BC55" i="1"/>
  <c r="BB55" i="1"/>
  <c r="AY55" i="1"/>
  <c r="AX55" i="1"/>
  <c r="CY55" i="1" s="1"/>
  <c r="AU55" i="1"/>
  <c r="AT55" i="1"/>
  <c r="AS55" i="1"/>
  <c r="AR55" i="1"/>
  <c r="CX55" i="1" s="1"/>
  <c r="AQ55" i="1"/>
  <c r="AP55" i="1"/>
  <c r="AO55" i="1"/>
  <c r="AF55" i="1"/>
  <c r="AE55" i="1"/>
  <c r="AD55" i="1"/>
  <c r="AC55" i="1"/>
  <c r="AB55" i="1"/>
  <c r="Z55" i="1"/>
  <c r="Y55" i="1"/>
  <c r="X55" i="1"/>
  <c r="W55" i="1"/>
  <c r="V55" i="1"/>
  <c r="S55" i="1"/>
  <c r="Q55" i="1"/>
  <c r="P55" i="1"/>
  <c r="O55" i="1"/>
  <c r="N55" i="1"/>
  <c r="M55" i="1"/>
  <c r="L55" i="1"/>
  <c r="K55" i="1"/>
  <c r="I55" i="1"/>
  <c r="H55" i="1"/>
  <c r="G55" i="1"/>
  <c r="F55" i="1"/>
  <c r="E55" i="1"/>
  <c r="CU55" i="1" s="1"/>
  <c r="D55" i="1"/>
  <c r="C55" i="1"/>
  <c r="B55" i="1"/>
  <c r="CP54" i="1"/>
  <c r="CO54" i="1"/>
  <c r="CN54" i="1"/>
  <c r="CM54" i="1"/>
  <c r="CL54" i="1"/>
  <c r="DB54" i="1" s="1"/>
  <c r="CJ54" i="1"/>
  <c r="CI54" i="1"/>
  <c r="CH54" i="1"/>
  <c r="CG54" i="1"/>
  <c r="CF54" i="1"/>
  <c r="CE54" i="1"/>
  <c r="DA54" i="1" s="1"/>
  <c r="CC54" i="1"/>
  <c r="CB54" i="1"/>
  <c r="CA54" i="1"/>
  <c r="BZ54" i="1"/>
  <c r="BY54" i="1"/>
  <c r="BX54" i="1"/>
  <c r="BW54" i="1"/>
  <c r="CZ54" i="1" s="1"/>
  <c r="BL54" i="1"/>
  <c r="BK54" i="1"/>
  <c r="BJ54" i="1"/>
  <c r="BG54" i="1"/>
  <c r="BF54" i="1"/>
  <c r="BE54" i="1"/>
  <c r="BD54" i="1"/>
  <c r="BC54" i="1"/>
  <c r="BB54" i="1"/>
  <c r="AY54" i="1"/>
  <c r="CY54" i="1" s="1"/>
  <c r="AX54" i="1"/>
  <c r="AU54" i="1"/>
  <c r="AT54" i="1"/>
  <c r="AS54" i="1"/>
  <c r="AR54" i="1"/>
  <c r="AQ54" i="1"/>
  <c r="CX54" i="1" s="1"/>
  <c r="AP54" i="1"/>
  <c r="AO54" i="1"/>
  <c r="AF54" i="1"/>
  <c r="AE54" i="1"/>
  <c r="AD54" i="1"/>
  <c r="AC54" i="1"/>
  <c r="AB54" i="1"/>
  <c r="Z54" i="1"/>
  <c r="Y54" i="1"/>
  <c r="X54" i="1"/>
  <c r="W54" i="1"/>
  <c r="V54" i="1"/>
  <c r="CW54" i="1" s="1"/>
  <c r="S54" i="1"/>
  <c r="Q54" i="1"/>
  <c r="P54" i="1"/>
  <c r="O54" i="1"/>
  <c r="N54" i="1"/>
  <c r="M54" i="1"/>
  <c r="L54" i="1"/>
  <c r="K54" i="1"/>
  <c r="CV54" i="1" s="1"/>
  <c r="I54" i="1"/>
  <c r="H54" i="1"/>
  <c r="G54" i="1"/>
  <c r="F54" i="1"/>
  <c r="E54" i="1"/>
  <c r="D54" i="1"/>
  <c r="C54" i="1"/>
  <c r="B54" i="1"/>
  <c r="CP53" i="1"/>
  <c r="CO53" i="1"/>
  <c r="CN53" i="1"/>
  <c r="CM53" i="1"/>
  <c r="DB53" i="1" s="1"/>
  <c r="CL53" i="1"/>
  <c r="CJ53" i="1"/>
  <c r="CI53" i="1"/>
  <c r="CH53" i="1"/>
  <c r="CG53" i="1"/>
  <c r="CF53" i="1"/>
  <c r="CE53" i="1"/>
  <c r="DA53" i="1"/>
  <c r="CC53" i="1"/>
  <c r="CB53" i="1"/>
  <c r="CA53" i="1"/>
  <c r="BZ53" i="1"/>
  <c r="BY53" i="1"/>
  <c r="BX53" i="1"/>
  <c r="CZ53" i="1" s="1"/>
  <c r="BW53" i="1"/>
  <c r="BL53" i="1"/>
  <c r="BK53" i="1"/>
  <c r="BJ53" i="1"/>
  <c r="BG53" i="1"/>
  <c r="BF53" i="1"/>
  <c r="BE53" i="1"/>
  <c r="BD53" i="1"/>
  <c r="BC53" i="1"/>
  <c r="BB53" i="1"/>
  <c r="AY53" i="1"/>
  <c r="AX53" i="1"/>
  <c r="CY53" i="1" s="1"/>
  <c r="AU53" i="1"/>
  <c r="AT53" i="1"/>
  <c r="AS53" i="1"/>
  <c r="AR53" i="1"/>
  <c r="CX53" i="1" s="1"/>
  <c r="AQ53" i="1"/>
  <c r="AP53" i="1"/>
  <c r="AO53" i="1"/>
  <c r="AF53" i="1"/>
  <c r="AE53" i="1"/>
  <c r="AD53" i="1"/>
  <c r="AC53" i="1"/>
  <c r="AB53" i="1"/>
  <c r="Z53" i="1"/>
  <c r="Y53" i="1"/>
  <c r="X53" i="1"/>
  <c r="W53" i="1"/>
  <c r="V53" i="1"/>
  <c r="S53" i="1"/>
  <c r="Q53" i="1"/>
  <c r="P53" i="1"/>
  <c r="O53" i="1"/>
  <c r="N53" i="1"/>
  <c r="M53" i="1"/>
  <c r="L53" i="1"/>
  <c r="K53" i="1"/>
  <c r="I53" i="1"/>
  <c r="H53" i="1"/>
  <c r="G53" i="1"/>
  <c r="F53" i="1"/>
  <c r="E53" i="1"/>
  <c r="D53" i="1"/>
  <c r="C53" i="1"/>
  <c r="B53" i="1"/>
  <c r="CP52" i="1"/>
  <c r="CO52" i="1"/>
  <c r="CN52" i="1"/>
  <c r="CM52" i="1"/>
  <c r="CL52" i="1"/>
  <c r="CJ52" i="1"/>
  <c r="CI52" i="1"/>
  <c r="CH52" i="1"/>
  <c r="CG52" i="1"/>
  <c r="CF52" i="1"/>
  <c r="CE52" i="1"/>
  <c r="CC52" i="1"/>
  <c r="CB52" i="1"/>
  <c r="CA52" i="1"/>
  <c r="BZ52" i="1"/>
  <c r="BY52" i="1"/>
  <c r="BX52" i="1"/>
  <c r="BW52" i="1"/>
  <c r="BL52" i="1"/>
  <c r="BK52" i="1"/>
  <c r="BJ52" i="1"/>
  <c r="BG52" i="1"/>
  <c r="BF52" i="1"/>
  <c r="BE52" i="1"/>
  <c r="BD52" i="1"/>
  <c r="BC52" i="1"/>
  <c r="BB52" i="1"/>
  <c r="AY52" i="1"/>
  <c r="AX52" i="1"/>
  <c r="AU52" i="1"/>
  <c r="AT52" i="1"/>
  <c r="AS52" i="1"/>
  <c r="AR52" i="1"/>
  <c r="AQ52" i="1"/>
  <c r="AP52" i="1"/>
  <c r="AO52" i="1"/>
  <c r="AF52" i="1"/>
  <c r="AE52" i="1"/>
  <c r="AD52" i="1"/>
  <c r="AC52" i="1"/>
  <c r="AB52" i="1"/>
  <c r="Z52" i="1"/>
  <c r="Y52" i="1"/>
  <c r="X52" i="1"/>
  <c r="W52" i="1"/>
  <c r="V52" i="1"/>
  <c r="CW52" i="1" s="1"/>
  <c r="S52" i="1"/>
  <c r="Q52" i="1"/>
  <c r="P52" i="1"/>
  <c r="O52" i="1"/>
  <c r="N52" i="1"/>
  <c r="M52" i="1"/>
  <c r="L52" i="1"/>
  <c r="K52" i="1"/>
  <c r="CV52" i="1" s="1"/>
  <c r="I52" i="1"/>
  <c r="H52" i="1"/>
  <c r="G52" i="1"/>
  <c r="F52" i="1"/>
  <c r="CQ52" i="1" s="1"/>
  <c r="E52" i="1"/>
  <c r="D52" i="1"/>
  <c r="C52" i="1"/>
  <c r="B52" i="1"/>
  <c r="CP51" i="1"/>
  <c r="CO51" i="1"/>
  <c r="CN51" i="1"/>
  <c r="CM51" i="1"/>
  <c r="CL51" i="1"/>
  <c r="CJ51" i="1"/>
  <c r="CI51" i="1"/>
  <c r="CH51" i="1"/>
  <c r="CG51" i="1"/>
  <c r="CF51" i="1"/>
  <c r="CE51" i="1"/>
  <c r="CC51" i="1"/>
  <c r="CB51" i="1"/>
  <c r="CA51" i="1"/>
  <c r="BZ51" i="1"/>
  <c r="BY51" i="1"/>
  <c r="BX51" i="1"/>
  <c r="BW51" i="1"/>
  <c r="BL51" i="1"/>
  <c r="BK51" i="1"/>
  <c r="BJ51" i="1"/>
  <c r="BG51" i="1"/>
  <c r="BF51" i="1"/>
  <c r="BE51" i="1"/>
  <c r="BD51" i="1"/>
  <c r="BC51" i="1"/>
  <c r="BB51" i="1"/>
  <c r="AY51" i="1"/>
  <c r="AX51" i="1"/>
  <c r="AU51" i="1"/>
  <c r="AT51" i="1"/>
  <c r="AS51" i="1"/>
  <c r="AR51" i="1"/>
  <c r="AQ51" i="1"/>
  <c r="AP51" i="1"/>
  <c r="AO51" i="1"/>
  <c r="AF51" i="1"/>
  <c r="AE51" i="1"/>
  <c r="AD51" i="1"/>
  <c r="AC51" i="1"/>
  <c r="AB51" i="1"/>
  <c r="Z51" i="1"/>
  <c r="Y51" i="1"/>
  <c r="X51" i="1"/>
  <c r="W51" i="1"/>
  <c r="CW51" i="1" s="1"/>
  <c r="V51" i="1"/>
  <c r="S51" i="1"/>
  <c r="Q51" i="1"/>
  <c r="P51" i="1"/>
  <c r="O51" i="1"/>
  <c r="N51" i="1"/>
  <c r="M51" i="1"/>
  <c r="L51" i="1"/>
  <c r="K51" i="1"/>
  <c r="I51" i="1"/>
  <c r="H51" i="1"/>
  <c r="G51" i="1"/>
  <c r="F51" i="1"/>
  <c r="E51" i="1"/>
  <c r="CQ51" i="1" s="1"/>
  <c r="D51" i="1"/>
  <c r="C51" i="1"/>
  <c r="B51" i="1"/>
  <c r="CP50" i="1"/>
  <c r="CO50" i="1"/>
  <c r="CN50" i="1"/>
  <c r="CM50" i="1"/>
  <c r="CL50" i="1"/>
  <c r="CJ50" i="1"/>
  <c r="CI50" i="1"/>
  <c r="CH50" i="1"/>
  <c r="CG50" i="1"/>
  <c r="CF50" i="1"/>
  <c r="CE50" i="1"/>
  <c r="CC50" i="1"/>
  <c r="CB50" i="1"/>
  <c r="CA50" i="1"/>
  <c r="BZ50" i="1"/>
  <c r="BY50" i="1"/>
  <c r="BX50" i="1"/>
  <c r="BW50" i="1"/>
  <c r="BL50" i="1"/>
  <c r="BK50" i="1"/>
  <c r="BJ50" i="1"/>
  <c r="BG50" i="1"/>
  <c r="BF50" i="1"/>
  <c r="BE50" i="1"/>
  <c r="BD50" i="1"/>
  <c r="BC50" i="1"/>
  <c r="BB50" i="1"/>
  <c r="AY50" i="1"/>
  <c r="AX50" i="1"/>
  <c r="AU50" i="1"/>
  <c r="AT50" i="1"/>
  <c r="AS50" i="1"/>
  <c r="AR50" i="1"/>
  <c r="AQ50" i="1"/>
  <c r="AP50" i="1"/>
  <c r="AO50" i="1"/>
  <c r="AF50" i="1"/>
  <c r="AE50" i="1"/>
  <c r="AD50" i="1"/>
  <c r="AC50" i="1"/>
  <c r="AB50" i="1"/>
  <c r="Z50" i="1"/>
  <c r="Y50" i="1"/>
  <c r="X50" i="1"/>
  <c r="W50" i="1"/>
  <c r="V50" i="1"/>
  <c r="CW50" i="1" s="1"/>
  <c r="S50" i="1"/>
  <c r="Q50" i="1"/>
  <c r="P50" i="1"/>
  <c r="O50" i="1"/>
  <c r="N50" i="1"/>
  <c r="M50" i="1"/>
  <c r="L50" i="1"/>
  <c r="K50" i="1"/>
  <c r="CV50" i="1" s="1"/>
  <c r="I50" i="1"/>
  <c r="H50" i="1"/>
  <c r="G50" i="1"/>
  <c r="F50" i="1"/>
  <c r="CQ50" i="1" s="1"/>
  <c r="E50" i="1"/>
  <c r="D50" i="1"/>
  <c r="C50" i="1"/>
  <c r="B50" i="1"/>
  <c r="CP49" i="1"/>
  <c r="CO49" i="1"/>
  <c r="CN49" i="1"/>
  <c r="CM49" i="1"/>
  <c r="CL49" i="1"/>
  <c r="CJ49" i="1"/>
  <c r="CI49" i="1"/>
  <c r="CH49" i="1"/>
  <c r="CG49" i="1"/>
  <c r="CF49" i="1"/>
  <c r="CE49" i="1"/>
  <c r="CC49" i="1"/>
  <c r="CB49" i="1"/>
  <c r="CA49" i="1"/>
  <c r="BZ49" i="1"/>
  <c r="BY49" i="1"/>
  <c r="BX49" i="1"/>
  <c r="BW49" i="1"/>
  <c r="BL49" i="1"/>
  <c r="BK49" i="1"/>
  <c r="BJ49" i="1"/>
  <c r="BG49" i="1"/>
  <c r="BF49" i="1"/>
  <c r="BE49" i="1"/>
  <c r="BD49" i="1"/>
  <c r="BC49" i="1"/>
  <c r="BB49" i="1"/>
  <c r="AY49" i="1"/>
  <c r="AX49" i="1"/>
  <c r="AU49" i="1"/>
  <c r="AT49" i="1"/>
  <c r="AS49" i="1"/>
  <c r="AR49" i="1"/>
  <c r="AQ49" i="1"/>
  <c r="AP49" i="1"/>
  <c r="AO49" i="1"/>
  <c r="AF49" i="1"/>
  <c r="AE49" i="1"/>
  <c r="AD49" i="1"/>
  <c r="AC49" i="1"/>
  <c r="AB49" i="1"/>
  <c r="Z49" i="1"/>
  <c r="Y49" i="1"/>
  <c r="X49" i="1"/>
  <c r="W49" i="1"/>
  <c r="CW49" i="1" s="1"/>
  <c r="V49" i="1"/>
  <c r="S49" i="1"/>
  <c r="Q49" i="1"/>
  <c r="P49" i="1"/>
  <c r="O49" i="1"/>
  <c r="N49" i="1"/>
  <c r="M49" i="1"/>
  <c r="L49" i="1"/>
  <c r="K49" i="1"/>
  <c r="I49" i="1"/>
  <c r="H49" i="1"/>
  <c r="G49" i="1"/>
  <c r="F49" i="1"/>
  <c r="E49" i="1"/>
  <c r="CQ49" i="1" s="1"/>
  <c r="D49" i="1"/>
  <c r="C49" i="1"/>
  <c r="B49" i="1"/>
  <c r="CP48" i="1"/>
  <c r="CO48" i="1"/>
  <c r="CN48" i="1"/>
  <c r="CM48" i="1"/>
  <c r="CL48" i="1"/>
  <c r="CJ48" i="1"/>
  <c r="CI48" i="1"/>
  <c r="CG48" i="1"/>
  <c r="CF48" i="1"/>
  <c r="CE48" i="1"/>
  <c r="CC48" i="1"/>
  <c r="CB48" i="1"/>
  <c r="CA48" i="1"/>
  <c r="BZ48" i="1"/>
  <c r="BY48" i="1"/>
  <c r="BX48" i="1"/>
  <c r="BW48" i="1"/>
  <c r="BL48" i="1"/>
  <c r="BK48" i="1"/>
  <c r="BJ48" i="1"/>
  <c r="BG48" i="1"/>
  <c r="BF48" i="1"/>
  <c r="BE48" i="1"/>
  <c r="BD48" i="1"/>
  <c r="BC48" i="1"/>
  <c r="BB48" i="1"/>
  <c r="AY48" i="1"/>
  <c r="AX48" i="1"/>
  <c r="AU48" i="1"/>
  <c r="AT48" i="1"/>
  <c r="AS48" i="1"/>
  <c r="AR48" i="1"/>
  <c r="AQ48" i="1"/>
  <c r="AP48" i="1"/>
  <c r="AO48" i="1"/>
  <c r="AF48" i="1"/>
  <c r="AE48" i="1"/>
  <c r="AD48" i="1"/>
  <c r="AC48" i="1"/>
  <c r="AB48" i="1"/>
  <c r="Z48" i="1"/>
  <c r="Y48" i="1"/>
  <c r="X48" i="1"/>
  <c r="W48" i="1"/>
  <c r="V48" i="1"/>
  <c r="CW48" i="1" s="1"/>
  <c r="S48" i="1"/>
  <c r="Q48" i="1"/>
  <c r="P48" i="1"/>
  <c r="O48" i="1"/>
  <c r="N48" i="1"/>
  <c r="M48" i="1"/>
  <c r="L48" i="1"/>
  <c r="K48" i="1"/>
  <c r="CV48" i="1" s="1"/>
  <c r="I48" i="1"/>
  <c r="H48" i="1"/>
  <c r="G48" i="1"/>
  <c r="F48" i="1"/>
  <c r="CQ48" i="1" s="1"/>
  <c r="E48" i="1"/>
  <c r="D48" i="1"/>
  <c r="C48" i="1"/>
  <c r="B48" i="1"/>
  <c r="CP47" i="1"/>
  <c r="CO47" i="1"/>
  <c r="CN47" i="1"/>
  <c r="CM47" i="1"/>
  <c r="CL47" i="1"/>
  <c r="CJ47" i="1"/>
  <c r="CI47" i="1"/>
  <c r="CH47" i="1"/>
  <c r="CG47" i="1"/>
  <c r="CF47" i="1"/>
  <c r="CE47" i="1"/>
  <c r="CC47" i="1"/>
  <c r="CB47" i="1"/>
  <c r="CA47" i="1"/>
  <c r="BZ47" i="1"/>
  <c r="BY47" i="1"/>
  <c r="BX47" i="1"/>
  <c r="BW47" i="1"/>
  <c r="BL47" i="1"/>
  <c r="BK47" i="1"/>
  <c r="BJ47" i="1"/>
  <c r="BG47" i="1"/>
  <c r="BF47" i="1"/>
  <c r="BE47" i="1"/>
  <c r="BD47" i="1"/>
  <c r="BC47" i="1"/>
  <c r="BB47" i="1"/>
  <c r="AY47" i="1"/>
  <c r="AX47" i="1"/>
  <c r="AU47" i="1"/>
  <c r="AT47" i="1"/>
  <c r="AS47" i="1"/>
  <c r="AR47" i="1"/>
  <c r="AQ47" i="1"/>
  <c r="AP47" i="1"/>
  <c r="AO47" i="1"/>
  <c r="AF47" i="1"/>
  <c r="AE47" i="1"/>
  <c r="AD47" i="1"/>
  <c r="AC47" i="1"/>
  <c r="AB47" i="1"/>
  <c r="Z47" i="1"/>
  <c r="Y47" i="1"/>
  <c r="X47" i="1"/>
  <c r="W47" i="1"/>
  <c r="CW47" i="1" s="1"/>
  <c r="V47" i="1"/>
  <c r="S47" i="1"/>
  <c r="Q47" i="1"/>
  <c r="P47" i="1"/>
  <c r="O47" i="1"/>
  <c r="N47" i="1"/>
  <c r="M47" i="1"/>
  <c r="L47" i="1"/>
  <c r="K47" i="1"/>
  <c r="I47" i="1"/>
  <c r="H47" i="1"/>
  <c r="G47" i="1"/>
  <c r="F47" i="1"/>
  <c r="E47" i="1"/>
  <c r="CQ47" i="1" s="1"/>
  <c r="D47" i="1"/>
  <c r="C47" i="1"/>
  <c r="B47" i="1"/>
  <c r="CP46" i="1"/>
  <c r="CO46" i="1"/>
  <c r="CN46" i="1"/>
  <c r="CM46" i="1"/>
  <c r="CL46" i="1"/>
  <c r="CJ46" i="1"/>
  <c r="CI46" i="1"/>
  <c r="CH46" i="1"/>
  <c r="CG46" i="1"/>
  <c r="CF46" i="1"/>
  <c r="CE46" i="1"/>
  <c r="CC46" i="1"/>
  <c r="CB46" i="1"/>
  <c r="CA46" i="1"/>
  <c r="BZ46" i="1"/>
  <c r="BY46" i="1"/>
  <c r="BX46" i="1"/>
  <c r="BW46" i="1"/>
  <c r="BL46" i="1"/>
  <c r="BK46" i="1"/>
  <c r="BJ46" i="1"/>
  <c r="BG46" i="1"/>
  <c r="BF46" i="1"/>
  <c r="BE46" i="1"/>
  <c r="BD46" i="1"/>
  <c r="BC46" i="1"/>
  <c r="BB46" i="1"/>
  <c r="AY46" i="1"/>
  <c r="AX46" i="1"/>
  <c r="AU46" i="1"/>
  <c r="AT46" i="1"/>
  <c r="AS46" i="1"/>
  <c r="AR46" i="1"/>
  <c r="AQ46" i="1"/>
  <c r="AP46" i="1"/>
  <c r="AO46" i="1"/>
  <c r="AF46" i="1"/>
  <c r="AE46" i="1"/>
  <c r="AD46" i="1"/>
  <c r="AC46" i="1"/>
  <c r="AB46" i="1"/>
  <c r="Z46" i="1"/>
  <c r="Y46" i="1"/>
  <c r="X46" i="1"/>
  <c r="W46" i="1"/>
  <c r="V46" i="1"/>
  <c r="CW46" i="1" s="1"/>
  <c r="S46" i="1"/>
  <c r="Q46" i="1"/>
  <c r="P46" i="1"/>
  <c r="O46" i="1"/>
  <c r="N46" i="1"/>
  <c r="M46" i="1"/>
  <c r="L46" i="1"/>
  <c r="K46" i="1"/>
  <c r="CV46" i="1" s="1"/>
  <c r="I46" i="1"/>
  <c r="H46" i="1"/>
  <c r="G46" i="1"/>
  <c r="F46" i="1"/>
  <c r="CQ46" i="1" s="1"/>
  <c r="E46" i="1"/>
  <c r="D46" i="1"/>
  <c r="C46" i="1"/>
  <c r="B46" i="1"/>
  <c r="CP45" i="1"/>
  <c r="CO45" i="1"/>
  <c r="CN45" i="1"/>
  <c r="CM45" i="1"/>
  <c r="CL45" i="1"/>
  <c r="CJ45" i="1"/>
  <c r="CI45" i="1"/>
  <c r="CH45" i="1"/>
  <c r="CG45" i="1"/>
  <c r="CF45" i="1"/>
  <c r="CE45" i="1"/>
  <c r="CC45" i="1"/>
  <c r="CB45" i="1"/>
  <c r="CA45" i="1"/>
  <c r="BZ45" i="1"/>
  <c r="BY45" i="1"/>
  <c r="BX45" i="1"/>
  <c r="BW45" i="1"/>
  <c r="BL45" i="1"/>
  <c r="BK45" i="1"/>
  <c r="BJ45" i="1"/>
  <c r="BG45" i="1"/>
  <c r="BF45" i="1"/>
  <c r="BE45" i="1"/>
  <c r="BD45" i="1"/>
  <c r="BC45" i="1"/>
  <c r="BB45" i="1"/>
  <c r="AY45" i="1"/>
  <c r="AX45" i="1"/>
  <c r="AU45" i="1"/>
  <c r="AT45" i="1"/>
  <c r="AS45" i="1"/>
  <c r="AR45" i="1"/>
  <c r="AQ45" i="1"/>
  <c r="AP45" i="1"/>
  <c r="AO45" i="1"/>
  <c r="AF45" i="1"/>
  <c r="AE45" i="1"/>
  <c r="AD45" i="1"/>
  <c r="AC45" i="1"/>
  <c r="AB45" i="1"/>
  <c r="Z45" i="1"/>
  <c r="Y45" i="1"/>
  <c r="X45" i="1"/>
  <c r="W45" i="1"/>
  <c r="CW45" i="1" s="1"/>
  <c r="V45" i="1"/>
  <c r="S45" i="1"/>
  <c r="Q45" i="1"/>
  <c r="P45" i="1"/>
  <c r="O45" i="1"/>
  <c r="N45" i="1"/>
  <c r="M45" i="1"/>
  <c r="L45" i="1"/>
  <c r="K45" i="1"/>
  <c r="I45" i="1"/>
  <c r="H45" i="1"/>
  <c r="G45" i="1"/>
  <c r="F45" i="1"/>
  <c r="E45" i="1"/>
  <c r="CQ45" i="1" s="1"/>
  <c r="D45" i="1"/>
  <c r="C45" i="1"/>
  <c r="B45" i="1"/>
  <c r="CP44" i="1"/>
  <c r="CO44" i="1"/>
  <c r="CN44" i="1"/>
  <c r="CM44" i="1"/>
  <c r="CL44" i="1"/>
  <c r="DB44" i="1" s="1"/>
  <c r="CJ44" i="1"/>
  <c r="CI44" i="1"/>
  <c r="CH44" i="1"/>
  <c r="CG44" i="1"/>
  <c r="CF44" i="1"/>
  <c r="CE44" i="1"/>
  <c r="CC44" i="1"/>
  <c r="CB44" i="1"/>
  <c r="CA44" i="1"/>
  <c r="BZ44" i="1"/>
  <c r="BY44" i="1"/>
  <c r="BX44" i="1"/>
  <c r="BW44" i="1"/>
  <c r="BL44" i="1"/>
  <c r="BK44" i="1"/>
  <c r="BJ44" i="1"/>
  <c r="BG44" i="1"/>
  <c r="BF44" i="1"/>
  <c r="BE44" i="1"/>
  <c r="BD44" i="1"/>
  <c r="BC44" i="1"/>
  <c r="BB44" i="1"/>
  <c r="AY44" i="1"/>
  <c r="AX44" i="1"/>
  <c r="AU44" i="1"/>
  <c r="AT44" i="1"/>
  <c r="AS44" i="1"/>
  <c r="AR44" i="1"/>
  <c r="AQ44" i="1"/>
  <c r="CX44" i="1" s="1"/>
  <c r="AP44" i="1"/>
  <c r="AO44" i="1"/>
  <c r="AF44" i="1"/>
  <c r="AE44" i="1"/>
  <c r="AD44" i="1"/>
  <c r="AC44" i="1"/>
  <c r="AB44" i="1"/>
  <c r="Z44" i="1"/>
  <c r="Y44" i="1"/>
  <c r="X44" i="1"/>
  <c r="W44" i="1"/>
  <c r="V44" i="1"/>
  <c r="CW44" i="1" s="1"/>
  <c r="S44" i="1"/>
  <c r="Q44" i="1"/>
  <c r="P44" i="1"/>
  <c r="O44" i="1"/>
  <c r="N44" i="1"/>
  <c r="M44" i="1"/>
  <c r="L44" i="1"/>
  <c r="K44" i="1"/>
  <c r="CV44" i="1" s="1"/>
  <c r="I44" i="1"/>
  <c r="H44" i="1"/>
  <c r="G44" i="1"/>
  <c r="F44" i="1"/>
  <c r="CQ44" i="1" s="1"/>
  <c r="E44" i="1"/>
  <c r="D44" i="1"/>
  <c r="C44" i="1"/>
  <c r="B44" i="1"/>
  <c r="CP43" i="1"/>
  <c r="CO43" i="1"/>
  <c r="CN43" i="1"/>
  <c r="CM43" i="1"/>
  <c r="CL43" i="1"/>
  <c r="DB43" i="1" s="1"/>
  <c r="CJ43" i="1"/>
  <c r="CI43" i="1"/>
  <c r="CH43" i="1"/>
  <c r="CG43" i="1"/>
  <c r="CF43" i="1"/>
  <c r="CE43" i="1"/>
  <c r="DA43" i="1"/>
  <c r="CC43" i="1"/>
  <c r="CB43" i="1"/>
  <c r="CA43" i="1"/>
  <c r="BZ43" i="1"/>
  <c r="BY43" i="1"/>
  <c r="BX43" i="1"/>
  <c r="BW43" i="1"/>
  <c r="CZ43" i="1" s="1"/>
  <c r="BL43" i="1"/>
  <c r="BK43" i="1"/>
  <c r="BJ43" i="1"/>
  <c r="BG43" i="1"/>
  <c r="BF43" i="1"/>
  <c r="BE43" i="1"/>
  <c r="BD43" i="1"/>
  <c r="BC43" i="1"/>
  <c r="BB43" i="1"/>
  <c r="AY43" i="1"/>
  <c r="CY43" i="1" s="1"/>
  <c r="AX43" i="1"/>
  <c r="AU43" i="1"/>
  <c r="AT43" i="1"/>
  <c r="AS43" i="1"/>
  <c r="AR43" i="1"/>
  <c r="AQ43" i="1"/>
  <c r="CX43" i="1" s="1"/>
  <c r="AP43" i="1"/>
  <c r="AO43" i="1"/>
  <c r="AF43" i="1"/>
  <c r="AE43" i="1"/>
  <c r="AD43" i="1"/>
  <c r="AC43" i="1"/>
  <c r="AB43" i="1"/>
  <c r="Z43" i="1"/>
  <c r="Y43" i="1"/>
  <c r="X43" i="1"/>
  <c r="W43" i="1"/>
  <c r="V43" i="1"/>
  <c r="CW43" i="1" s="1"/>
  <c r="S43" i="1"/>
  <c r="Q43" i="1"/>
  <c r="P43" i="1"/>
  <c r="O43" i="1"/>
  <c r="N43" i="1"/>
  <c r="M43" i="1"/>
  <c r="L43" i="1"/>
  <c r="K43" i="1"/>
  <c r="I43" i="1"/>
  <c r="H43" i="1"/>
  <c r="G43" i="1"/>
  <c r="F43" i="1"/>
  <c r="E43" i="1"/>
  <c r="D43" i="1"/>
  <c r="C43" i="1"/>
  <c r="B43" i="1"/>
  <c r="CP42" i="1"/>
  <c r="CO42" i="1"/>
  <c r="CN42" i="1"/>
  <c r="CM42" i="1"/>
  <c r="CL42" i="1"/>
  <c r="CJ42" i="1"/>
  <c r="CI42" i="1"/>
  <c r="CH42" i="1"/>
  <c r="CG42" i="1"/>
  <c r="CF42" i="1"/>
  <c r="CE42" i="1"/>
  <c r="CC42" i="1"/>
  <c r="CB42" i="1"/>
  <c r="CA42" i="1"/>
  <c r="BZ42" i="1"/>
  <c r="BY42" i="1"/>
  <c r="BX42" i="1"/>
  <c r="BW42" i="1"/>
  <c r="BL42" i="1"/>
  <c r="BK42" i="1"/>
  <c r="BJ42" i="1"/>
  <c r="BG42" i="1"/>
  <c r="BF42" i="1"/>
  <c r="BE42" i="1"/>
  <c r="BD42" i="1"/>
  <c r="BC42" i="1"/>
  <c r="BB42" i="1"/>
  <c r="AY42" i="1"/>
  <c r="AX42" i="1"/>
  <c r="AU42" i="1"/>
  <c r="AT42" i="1"/>
  <c r="AS42" i="1"/>
  <c r="AR42" i="1"/>
  <c r="AQ42" i="1"/>
  <c r="AP42" i="1"/>
  <c r="AO42" i="1"/>
  <c r="AF42" i="1"/>
  <c r="AE42" i="1"/>
  <c r="AD42" i="1"/>
  <c r="AC42" i="1"/>
  <c r="AB42" i="1"/>
  <c r="Z42" i="1"/>
  <c r="Y42" i="1"/>
  <c r="X42" i="1"/>
  <c r="W42" i="1"/>
  <c r="V42" i="1"/>
  <c r="CW42" i="1" s="1"/>
  <c r="S42" i="1"/>
  <c r="Q42" i="1"/>
  <c r="P42" i="1"/>
  <c r="O42" i="1"/>
  <c r="N42" i="1"/>
  <c r="M42" i="1"/>
  <c r="L42" i="1"/>
  <c r="K42" i="1"/>
  <c r="CV42" i="1" s="1"/>
  <c r="I42" i="1"/>
  <c r="H42" i="1"/>
  <c r="G42" i="1"/>
  <c r="F42" i="1"/>
  <c r="CQ42" i="1" s="1"/>
  <c r="E42" i="1"/>
  <c r="D42" i="1"/>
  <c r="C42" i="1"/>
  <c r="B42" i="1"/>
  <c r="CP41" i="1"/>
  <c r="CO41" i="1"/>
  <c r="CN41" i="1"/>
  <c r="CM41" i="1"/>
  <c r="CL41" i="1"/>
  <c r="CJ41" i="1"/>
  <c r="CI41" i="1"/>
  <c r="CH41" i="1"/>
  <c r="CG41" i="1"/>
  <c r="CF41" i="1"/>
  <c r="CE41" i="1"/>
  <c r="CC41" i="1"/>
  <c r="CB41" i="1"/>
  <c r="CA41" i="1"/>
  <c r="BZ41" i="1"/>
  <c r="BY41" i="1"/>
  <c r="BX41" i="1"/>
  <c r="BW41" i="1"/>
  <c r="BL41" i="1"/>
  <c r="BK41" i="1"/>
  <c r="BJ41" i="1"/>
  <c r="BG41" i="1"/>
  <c r="BF41" i="1"/>
  <c r="BE41" i="1"/>
  <c r="BD41" i="1"/>
  <c r="BC41" i="1"/>
  <c r="BB41" i="1"/>
  <c r="AY41" i="1"/>
  <c r="AX41" i="1"/>
  <c r="AU41" i="1"/>
  <c r="AT41" i="1"/>
  <c r="AS41" i="1"/>
  <c r="AR41" i="1"/>
  <c r="AQ41" i="1"/>
  <c r="AP41" i="1"/>
  <c r="AO41" i="1"/>
  <c r="AF41" i="1"/>
  <c r="AF73" i="1" s="1"/>
  <c r="AE41" i="1"/>
  <c r="AD41" i="1"/>
  <c r="AD73" i="1" s="1"/>
  <c r="AC41" i="1"/>
  <c r="AB41" i="1"/>
  <c r="AB73" i="1" s="1"/>
  <c r="Z41" i="1"/>
  <c r="Y41" i="1"/>
  <c r="Y73" i="1" s="1"/>
  <c r="X41" i="1"/>
  <c r="W41" i="1"/>
  <c r="W73" i="1" s="1"/>
  <c r="V41" i="1"/>
  <c r="S41" i="1"/>
  <c r="S73" i="1" s="1"/>
  <c r="Q41" i="1"/>
  <c r="P41" i="1"/>
  <c r="P73" i="1" s="1"/>
  <c r="O41" i="1"/>
  <c r="N41" i="1"/>
  <c r="N73" i="1" s="1"/>
  <c r="M41" i="1"/>
  <c r="L41" i="1"/>
  <c r="L73" i="1" s="1"/>
  <c r="K41" i="1"/>
  <c r="I41" i="1"/>
  <c r="I73" i="1" s="1"/>
  <c r="H41" i="1"/>
  <c r="G41" i="1"/>
  <c r="G73" i="1" s="1"/>
  <c r="F41" i="1"/>
  <c r="E41" i="1"/>
  <c r="D41" i="1"/>
  <c r="C41" i="1"/>
  <c r="B41" i="1"/>
  <c r="CS40" i="1"/>
  <c r="CM37" i="1"/>
  <c r="CL37" i="1"/>
  <c r="CJ37" i="1"/>
  <c r="CI37" i="1"/>
  <c r="CH37" i="1"/>
  <c r="CG37" i="1"/>
  <c r="CF37" i="1"/>
  <c r="CE37" i="1"/>
  <c r="CD37" i="1"/>
  <c r="CC37" i="1"/>
  <c r="CB37" i="1"/>
  <c r="CA37" i="1"/>
  <c r="BZ37" i="1"/>
  <c r="BY37" i="1"/>
  <c r="BX37" i="1"/>
  <c r="BW37" i="1"/>
  <c r="BU37" i="1"/>
  <c r="BT37" i="1"/>
  <c r="BR37" i="1"/>
  <c r="BQ37" i="1"/>
  <c r="BP37" i="1"/>
  <c r="BO37" i="1"/>
  <c r="BN37" i="1"/>
  <c r="BM37" i="1"/>
  <c r="BL37" i="1"/>
  <c r="BK37" i="1"/>
  <c r="BJ37" i="1"/>
  <c r="BG37" i="1"/>
  <c r="BF37" i="1"/>
  <c r="BE37" i="1"/>
  <c r="BD37" i="1"/>
  <c r="BC37" i="1"/>
  <c r="BB37" i="1"/>
  <c r="AY37" i="1"/>
  <c r="AX37" i="1"/>
  <c r="AU37" i="1"/>
  <c r="AT37" i="1"/>
  <c r="AS37" i="1"/>
  <c r="AR37" i="1"/>
  <c r="AQ37" i="1"/>
  <c r="AP37" i="1"/>
  <c r="AO37" i="1"/>
  <c r="AM37" i="1"/>
  <c r="AK37" i="1"/>
  <c r="AJ37" i="1"/>
  <c r="AI37" i="1"/>
  <c r="AH37" i="1"/>
  <c r="AE37" i="1"/>
  <c r="AD37" i="1"/>
  <c r="AC37" i="1"/>
  <c r="AB37" i="1"/>
  <c r="Z37" i="1"/>
  <c r="Y37" i="1"/>
  <c r="X37" i="1"/>
  <c r="W37" i="1"/>
  <c r="V37" i="1"/>
  <c r="S37" i="1"/>
  <c r="Q37" i="1"/>
  <c r="P37" i="1"/>
  <c r="O37" i="1"/>
  <c r="N37" i="1"/>
  <c r="M37" i="1"/>
  <c r="L37" i="1"/>
  <c r="K37" i="1"/>
  <c r="I37" i="1"/>
  <c r="H37" i="1"/>
  <c r="G37" i="1"/>
  <c r="F37" i="1"/>
  <c r="E37" i="1"/>
  <c r="CM36" i="1"/>
  <c r="CL36" i="1"/>
  <c r="CJ36" i="1"/>
  <c r="CI36" i="1"/>
  <c r="CH36" i="1"/>
  <c r="CG36" i="1"/>
  <c r="CF36" i="1"/>
  <c r="CE36" i="1"/>
  <c r="CD36" i="1"/>
  <c r="CC36" i="1"/>
  <c r="CB36" i="1"/>
  <c r="CA36" i="1"/>
  <c r="BZ36" i="1"/>
  <c r="BY36" i="1"/>
  <c r="BX36" i="1"/>
  <c r="BW36" i="1"/>
  <c r="BU36" i="1"/>
  <c r="BT36" i="1"/>
  <c r="BR36" i="1"/>
  <c r="BQ36" i="1"/>
  <c r="BP36" i="1"/>
  <c r="BO36" i="1"/>
  <c r="BN36" i="1"/>
  <c r="BM36" i="1"/>
  <c r="BL36" i="1"/>
  <c r="BK36" i="1"/>
  <c r="BJ36" i="1"/>
  <c r="BG36" i="1"/>
  <c r="BF36" i="1"/>
  <c r="BE36" i="1"/>
  <c r="BD36" i="1"/>
  <c r="BC36" i="1"/>
  <c r="BB36" i="1"/>
  <c r="AY36" i="1"/>
  <c r="AX36" i="1"/>
  <c r="AU36" i="1"/>
  <c r="AT36" i="1"/>
  <c r="AS36" i="1"/>
  <c r="AR36" i="1"/>
  <c r="AQ36" i="1"/>
  <c r="AP36" i="1"/>
  <c r="AO36" i="1"/>
  <c r="AM36" i="1"/>
  <c r="AK36" i="1"/>
  <c r="AJ36" i="1"/>
  <c r="AI36" i="1"/>
  <c r="AH36" i="1"/>
  <c r="AE36" i="1"/>
  <c r="AD36" i="1"/>
  <c r="AC36" i="1"/>
  <c r="AB36" i="1"/>
  <c r="Z36" i="1"/>
  <c r="Y36" i="1"/>
  <c r="X36" i="1"/>
  <c r="W36" i="1"/>
  <c r="V36" i="1"/>
  <c r="S36" i="1"/>
  <c r="Q36" i="1"/>
  <c r="P36" i="1"/>
  <c r="O36" i="1"/>
  <c r="N36" i="1"/>
  <c r="M36" i="1"/>
  <c r="L36" i="1"/>
  <c r="K36" i="1"/>
  <c r="I36" i="1"/>
  <c r="H36" i="1"/>
  <c r="G36" i="1"/>
  <c r="F36" i="1"/>
  <c r="E36" i="1"/>
  <c r="CM35" i="1"/>
  <c r="CL35" i="1"/>
  <c r="CJ35" i="1"/>
  <c r="CI35" i="1"/>
  <c r="CH35" i="1"/>
  <c r="CG35" i="1"/>
  <c r="CF35" i="1"/>
  <c r="CE35" i="1"/>
  <c r="CD35" i="1"/>
  <c r="CC35" i="1"/>
  <c r="CB35" i="1"/>
  <c r="CA35" i="1"/>
  <c r="BZ35" i="1"/>
  <c r="BY35" i="1"/>
  <c r="BX35" i="1"/>
  <c r="BW35" i="1"/>
  <c r="BU35" i="1"/>
  <c r="BT35" i="1"/>
  <c r="BR35" i="1"/>
  <c r="BQ35" i="1"/>
  <c r="BP35" i="1"/>
  <c r="BN35" i="1"/>
  <c r="BM35" i="1"/>
  <c r="BL35" i="1"/>
  <c r="BK35" i="1"/>
  <c r="BG35" i="1"/>
  <c r="BF35" i="1"/>
  <c r="BE35" i="1"/>
  <c r="BD35" i="1"/>
  <c r="BC35" i="1"/>
  <c r="BB35" i="1"/>
  <c r="AY35" i="1"/>
  <c r="AX35" i="1"/>
  <c r="AU35" i="1"/>
  <c r="AT35" i="1"/>
  <c r="AS35" i="1"/>
  <c r="AR35" i="1"/>
  <c r="AQ35" i="1"/>
  <c r="AP35" i="1"/>
  <c r="AO35" i="1"/>
  <c r="AM35" i="1"/>
  <c r="AK35" i="1"/>
  <c r="AJ35" i="1"/>
  <c r="AI35" i="1"/>
  <c r="AH35" i="1"/>
  <c r="AE35" i="1"/>
  <c r="AD35" i="1"/>
  <c r="AC35" i="1"/>
  <c r="AB35" i="1"/>
  <c r="Z35" i="1"/>
  <c r="Y35" i="1"/>
  <c r="X35" i="1"/>
  <c r="W35" i="1"/>
  <c r="V35" i="1"/>
  <c r="S35" i="1"/>
  <c r="Q35" i="1"/>
  <c r="P35" i="1"/>
  <c r="O35" i="1"/>
  <c r="N35" i="1"/>
  <c r="M35" i="1"/>
  <c r="L35" i="1"/>
  <c r="K35" i="1"/>
  <c r="I35" i="1"/>
  <c r="H35" i="1"/>
  <c r="G35" i="1"/>
  <c r="F35" i="1"/>
  <c r="E35" i="1"/>
  <c r="AO73" i="1" l="1"/>
  <c r="AS73" i="1"/>
  <c r="AU73" i="1"/>
  <c r="AY73" i="1"/>
  <c r="BC73" i="1"/>
  <c r="BE73" i="1"/>
  <c r="BG73" i="1"/>
  <c r="BK73" i="1"/>
  <c r="BY73" i="1"/>
  <c r="CA73" i="1"/>
  <c r="CC73" i="1"/>
  <c r="CE73" i="1"/>
  <c r="CG73" i="1"/>
  <c r="CI73" i="1"/>
  <c r="CN73" i="1"/>
  <c r="CP73" i="1"/>
  <c r="CX42" i="1"/>
  <c r="CY42" i="1"/>
  <c r="CZ42" i="1"/>
  <c r="DA42" i="1"/>
  <c r="DB42" i="1"/>
  <c r="CV43" i="1"/>
  <c r="CU44" i="1"/>
  <c r="CY44" i="1"/>
  <c r="CZ44" i="1"/>
  <c r="DA44" i="1"/>
  <c r="CX45" i="1"/>
  <c r="CY45" i="1"/>
  <c r="CZ45" i="1"/>
  <c r="DA45" i="1"/>
  <c r="DB45" i="1"/>
  <c r="CX46" i="1"/>
  <c r="CY46" i="1"/>
  <c r="CZ46" i="1"/>
  <c r="DA46" i="1"/>
  <c r="DB46" i="1"/>
  <c r="CV47" i="1"/>
  <c r="CX47" i="1"/>
  <c r="CY47" i="1"/>
  <c r="CZ47" i="1"/>
  <c r="DA47" i="1"/>
  <c r="DB47" i="1"/>
  <c r="CU48" i="1"/>
  <c r="CX48" i="1"/>
  <c r="CY48" i="1"/>
  <c r="CZ48" i="1"/>
  <c r="DA48" i="1"/>
  <c r="DB48" i="1"/>
  <c r="CV49" i="1"/>
  <c r="CX49" i="1"/>
  <c r="CY49" i="1"/>
  <c r="CZ49" i="1"/>
  <c r="DA49" i="1"/>
  <c r="DB49" i="1"/>
  <c r="CU50" i="1"/>
  <c r="CX50" i="1"/>
  <c r="CY50" i="1"/>
  <c r="CZ50" i="1"/>
  <c r="DA50" i="1"/>
  <c r="DB50" i="1"/>
  <c r="CV51" i="1"/>
  <c r="CX51" i="1"/>
  <c r="CY51" i="1"/>
  <c r="CZ51" i="1"/>
  <c r="DA51" i="1"/>
  <c r="DB51" i="1"/>
  <c r="CU52" i="1"/>
  <c r="CY52" i="1"/>
  <c r="DA52" i="1"/>
  <c r="CQ53" i="1"/>
  <c r="CV53" i="1"/>
  <c r="CW53" i="1"/>
  <c r="CQ54" i="1"/>
  <c r="CQ55" i="1"/>
  <c r="CV55" i="1"/>
  <c r="CW55" i="1"/>
  <c r="CQ56" i="1"/>
  <c r="CW56" i="1"/>
  <c r="CQ57" i="1"/>
  <c r="CV57" i="1"/>
  <c r="CW57" i="1"/>
  <c r="CW58" i="1"/>
  <c r="CQ59" i="1"/>
  <c r="CV59" i="1"/>
  <c r="CW59" i="1"/>
  <c r="CU60" i="1"/>
  <c r="CW60" i="1"/>
  <c r="CQ61" i="1"/>
  <c r="CV61" i="1"/>
  <c r="CW61" i="1"/>
  <c r="CU62" i="1"/>
  <c r="CW62" i="1"/>
  <c r="CQ63" i="1"/>
  <c r="CV63" i="1"/>
  <c r="CW63" i="1"/>
  <c r="CU64" i="1"/>
  <c r="CW64" i="1"/>
  <c r="CQ65" i="1"/>
  <c r="CV65" i="1"/>
  <c r="CW65" i="1"/>
  <c r="CX65" i="1"/>
  <c r="DB65" i="1"/>
  <c r="CQ66" i="1"/>
  <c r="CS66" i="1" s="1"/>
  <c r="CQ67" i="1"/>
  <c r="CV67" i="1"/>
  <c r="CW67" i="1"/>
  <c r="CW68" i="1"/>
  <c r="CQ69" i="1"/>
  <c r="CV69" i="1"/>
  <c r="CW69" i="1"/>
  <c r="CW72" i="1"/>
  <c r="CZ69" i="1"/>
  <c r="DA69" i="1"/>
  <c r="DB69" i="1"/>
  <c r="CV70" i="1"/>
  <c r="CX70" i="1"/>
  <c r="CY70" i="1"/>
  <c r="CZ70" i="1"/>
  <c r="DA70" i="1"/>
  <c r="DB70" i="1"/>
  <c r="CU71" i="1"/>
  <c r="CX71" i="1"/>
  <c r="CY71" i="1"/>
  <c r="CZ71" i="1"/>
  <c r="DA71" i="1"/>
  <c r="DB71" i="1"/>
  <c r="CV72" i="1"/>
  <c r="DB72" i="1"/>
  <c r="CQ43" i="1"/>
  <c r="CR72" i="1"/>
  <c r="CR70" i="1"/>
  <c r="CS70" i="1" s="1"/>
  <c r="CR68" i="1"/>
  <c r="CR66" i="1"/>
  <c r="CR64" i="1"/>
  <c r="CR62" i="1"/>
  <c r="CR60" i="1"/>
  <c r="CR58" i="1"/>
  <c r="CR56" i="1"/>
  <c r="CR54" i="1"/>
  <c r="CS54" i="1" s="1"/>
  <c r="CR51" i="1"/>
  <c r="CS51" i="1" s="1"/>
  <c r="CR49" i="1"/>
  <c r="CS49" i="1" s="1"/>
  <c r="CR47" i="1"/>
  <c r="CS47" i="1" s="1"/>
  <c r="E73" i="1"/>
  <c r="CQ41" i="1"/>
  <c r="AQ73" i="1"/>
  <c r="CX41" i="1"/>
  <c r="BW73" i="1"/>
  <c r="CZ41" i="1"/>
  <c r="CL73" i="1"/>
  <c r="DB41" i="1"/>
  <c r="CU41" i="1"/>
  <c r="CY41" i="1"/>
  <c r="CR42" i="1"/>
  <c r="CS42" i="1" s="1"/>
  <c r="CR43" i="1"/>
  <c r="CU45" i="1"/>
  <c r="CR46" i="1"/>
  <c r="CS46" i="1" s="1"/>
  <c r="CR41" i="1"/>
  <c r="CW41" i="1"/>
  <c r="DA41" i="1"/>
  <c r="DA73" i="1" s="1"/>
  <c r="CU42" i="1"/>
  <c r="CU43" i="1"/>
  <c r="CR44" i="1"/>
  <c r="CS44" i="1" s="1"/>
  <c r="CV45" i="1"/>
  <c r="CR45" i="1"/>
  <c r="CS45" i="1" s="1"/>
  <c r="CU46" i="1"/>
  <c r="CR48" i="1"/>
  <c r="CS48" i="1" s="1"/>
  <c r="CR50" i="1"/>
  <c r="CS50" i="1" s="1"/>
  <c r="CR52" i="1"/>
  <c r="CS52" i="1" s="1"/>
  <c r="CU47" i="1"/>
  <c r="CU49" i="1"/>
  <c r="CU51" i="1"/>
  <c r="CR53" i="1"/>
  <c r="CS53" i="1" s="1"/>
  <c r="CS56" i="1"/>
  <c r="CU56" i="1"/>
  <c r="CR57" i="1"/>
  <c r="CS57" i="1" s="1"/>
  <c r="CR59" i="1"/>
  <c r="CR61" i="1"/>
  <c r="CS61" i="1" s="1"/>
  <c r="CR63" i="1"/>
  <c r="F73" i="1"/>
  <c r="H73" i="1"/>
  <c r="K73" i="1"/>
  <c r="M73" i="1"/>
  <c r="O73" i="1"/>
  <c r="Q73" i="1"/>
  <c r="V73" i="1"/>
  <c r="X73" i="1"/>
  <c r="Z73" i="1"/>
  <c r="AC73" i="1"/>
  <c r="AE73" i="1"/>
  <c r="AG73" i="1"/>
  <c r="AP73" i="1"/>
  <c r="AR73" i="1"/>
  <c r="AT73" i="1"/>
  <c r="AX73" i="1"/>
  <c r="BB73" i="1"/>
  <c r="BD73" i="1"/>
  <c r="BF73" i="1"/>
  <c r="BJ73" i="1"/>
  <c r="BL73" i="1"/>
  <c r="BX73" i="1"/>
  <c r="BZ73" i="1"/>
  <c r="CB73" i="1"/>
  <c r="CD73" i="1"/>
  <c r="CF73" i="1"/>
  <c r="CH73" i="1"/>
  <c r="CJ73" i="1"/>
  <c r="CM73" i="1"/>
  <c r="CO73" i="1"/>
  <c r="CV41" i="1"/>
  <c r="CX52" i="1"/>
  <c r="CZ52" i="1"/>
  <c r="DB52" i="1"/>
  <c r="CU53" i="1"/>
  <c r="CU54" i="1"/>
  <c r="CR55" i="1"/>
  <c r="CS55" i="1" s="1"/>
  <c r="CV56" i="1"/>
  <c r="CU57" i="1"/>
  <c r="CU58" i="1"/>
  <c r="CQ58" i="1"/>
  <c r="CQ60" i="1"/>
  <c r="CQ62" i="1"/>
  <c r="CQ64" i="1"/>
  <c r="CU65" i="1"/>
  <c r="CU66" i="1"/>
  <c r="CR67" i="1"/>
  <c r="CS67" i="1" s="1"/>
  <c r="CV68" i="1"/>
  <c r="CR69" i="1"/>
  <c r="CS69" i="1" s="1"/>
  <c r="CR71" i="1"/>
  <c r="CS71" i="1" s="1"/>
  <c r="CR65" i="1"/>
  <c r="CS65" i="1" s="1"/>
  <c r="CQ68" i="1"/>
  <c r="CS68" i="1" s="1"/>
  <c r="CU68" i="1"/>
  <c r="CS72" i="1"/>
  <c r="CU70" i="1"/>
  <c r="CU72" i="1"/>
  <c r="CS63" i="1" l="1"/>
  <c r="CS59" i="1"/>
  <c r="CW73" i="1"/>
  <c r="CY73" i="1"/>
  <c r="CS64" i="1"/>
  <c r="CS60" i="1"/>
  <c r="CS43" i="1"/>
  <c r="CR73" i="1"/>
  <c r="CV73" i="1"/>
  <c r="CU73" i="1"/>
  <c r="CS62" i="1"/>
  <c r="CS58" i="1"/>
  <c r="DB73" i="1"/>
  <c r="CZ73" i="1"/>
  <c r="CX73" i="1"/>
  <c r="CS86" i="1"/>
  <c r="CS84" i="1"/>
  <c r="CS82" i="1"/>
  <c r="CS80" i="1"/>
  <c r="CS78" i="1"/>
  <c r="CQ74" i="1"/>
  <c r="CQ73" i="1"/>
  <c r="CS85" i="1"/>
  <c r="CS83" i="1"/>
  <c r="CS81" i="1"/>
  <c r="CS79" i="1"/>
  <c r="CS41" i="1"/>
  <c r="CS74" i="1" l="1"/>
</calcChain>
</file>

<file path=xl/comments1.xml><?xml version="1.0" encoding="utf-8"?>
<comments xmlns="http://schemas.openxmlformats.org/spreadsheetml/2006/main">
  <authors>
    <author>Sarah</author>
  </authors>
  <commentList>
    <comment ref="CQ2" authorId="0">
      <text>
        <r>
          <rPr>
            <b/>
            <sz val="9"/>
            <color indexed="81"/>
            <rFont val="Tahoma"/>
            <family val="2"/>
          </rPr>
          <t>Sarah:</t>
        </r>
        <r>
          <rPr>
            <sz val="9"/>
            <color indexed="81"/>
            <rFont val="Tahoma"/>
            <family val="2"/>
          </rPr>
          <t xml:space="preserve">
optional: this question was added to surveys given at UBC</t>
        </r>
      </text>
    </comment>
    <comment ref="CR2" authorId="0">
      <text>
        <r>
          <rPr>
            <b/>
            <sz val="9"/>
            <color indexed="81"/>
            <rFont val="Tahoma"/>
            <family val="2"/>
          </rPr>
          <t>Sarah:</t>
        </r>
        <r>
          <rPr>
            <sz val="9"/>
            <color indexed="81"/>
            <rFont val="Tahoma"/>
            <family val="2"/>
          </rPr>
          <t xml:space="preserve">
optional: this question was added to surveys given at UBC</t>
        </r>
      </text>
    </comment>
    <comment ref="CS2" authorId="0">
      <text>
        <r>
          <rPr>
            <b/>
            <sz val="9"/>
            <color indexed="81"/>
            <rFont val="Tahoma"/>
            <family val="2"/>
          </rPr>
          <t>Sarah:</t>
        </r>
        <r>
          <rPr>
            <sz val="9"/>
            <color indexed="81"/>
            <rFont val="Tahoma"/>
            <family val="2"/>
          </rPr>
          <t xml:space="preserve">
optional: this question was added to surveys given at UBC</t>
        </r>
      </text>
    </comment>
    <comment ref="CQ73" authorId="0">
      <text>
        <r>
          <rPr>
            <b/>
            <sz val="9"/>
            <color indexed="81"/>
            <rFont val="Tahoma"/>
            <family val="2"/>
          </rPr>
          <t>Sarah:</t>
        </r>
        <r>
          <rPr>
            <sz val="9"/>
            <color indexed="81"/>
            <rFont val="Tahoma"/>
            <family val="2"/>
          </rPr>
          <t xml:space="preserve">
Average of ETP scores</t>
        </r>
      </text>
    </comment>
    <comment ref="CQ74" authorId="0">
      <text>
        <r>
          <rPr>
            <b/>
            <sz val="9"/>
            <color indexed="81"/>
            <rFont val="Tahoma"/>
            <family val="2"/>
          </rPr>
          <t>Sarah:</t>
        </r>
        <r>
          <rPr>
            <sz val="9"/>
            <color indexed="81"/>
            <rFont val="Tahoma"/>
            <family val="2"/>
          </rPr>
          <t xml:space="preserve">
Standard deviation of ETP scores</t>
        </r>
      </text>
    </comment>
    <comment ref="CS74" authorId="0">
      <text>
        <r>
          <rPr>
            <b/>
            <sz val="9"/>
            <color indexed="81"/>
            <rFont val="Tahoma"/>
            <family val="2"/>
          </rPr>
          <t>Sarah:</t>
        </r>
        <r>
          <rPr>
            <sz val="9"/>
            <color indexed="81"/>
            <rFont val="Tahoma"/>
            <family val="2"/>
          </rPr>
          <t xml:space="preserve">
Weighted average of ETP scores (weighted by enrollment)</t>
        </r>
      </text>
    </comment>
  </commentList>
</comments>
</file>

<file path=xl/sharedStrings.xml><?xml version="1.0" encoding="utf-8"?>
<sst xmlns="http://schemas.openxmlformats.org/spreadsheetml/2006/main" count="235" uniqueCount="153">
  <si>
    <t>Course number:</t>
  </si>
  <si>
    <t>Section #(s) or Instructor name:</t>
  </si>
  <si>
    <t>Number of students</t>
  </si>
  <si>
    <t>I. Course information: List of topics to be covered</t>
  </si>
  <si>
    <t>I. Course information: List of topic-specific competencies (skills, expertise, ...) students should achieve (what students should be able to do)</t>
  </si>
  <si>
    <t>I. Course information: List of competencies that are not topic related (critical thinking, problem solving, ...)</t>
  </si>
  <si>
    <t>I. Course information: Affective goals - changing students' attitudes and beliefs (interest, motivation, relevance, beliefs about their competencies, how to master the material)</t>
  </si>
  <si>
    <t>I. Course information: Other</t>
  </si>
  <si>
    <t>I. Course information: OtherText</t>
  </si>
  <si>
    <t>II. Supporting materials: Student wikis or discussion boards with little or no contribution from you.</t>
  </si>
  <si>
    <t>II. Supporting materials: Student wikis or discussion boards with significant contribution from you or TA.</t>
  </si>
  <si>
    <t>II. Supporting materials: Solutions to homework assignments</t>
  </si>
  <si>
    <t>II. Supporting materials: Worked examples</t>
  </si>
  <si>
    <t>II. Supporting materials: Practice or previous year's exams</t>
  </si>
  <si>
    <t>II. Supporting materials: Animations, video clips, or simulations related to course material</t>
  </si>
  <si>
    <t>II. Supporting materials: Lecture notes or course Powerpoint presentations (partial/skeletal or complete)</t>
  </si>
  <si>
    <t>II. Supporting materials: Other instructor selected notes or supporting materials, pencasts, etc.</t>
  </si>
  <si>
    <t>II. Supporting materials: Articles from scientific literature</t>
  </si>
  <si>
    <t>II. Supporting materials: Other</t>
  </si>
  <si>
    <t>II. Supporting materials: OtherText</t>
  </si>
  <si>
    <t>III.A. In-class: Average number of times per class: pause to ask for questions</t>
  </si>
  <si>
    <t>III.A. In-class: Average number of times per class: have small group discussions or problem solving</t>
  </si>
  <si>
    <t>III.A. In-class: Average number of times per class: show demonstrations, simulations, or video clips</t>
  </si>
  <si>
    <t>III.A. In-class: Average number of times per class: show demonstrations, simulations, or video where students first record predicted behavior and then afterwards explicitly compare observations with predictions</t>
  </si>
  <si>
    <t>III.A. In-class: Average number of discussions per term on why material useful and/or interesting from students' perspective</t>
  </si>
  <si>
    <t>III.A. In-class: comments on above</t>
  </si>
  <si>
    <t>III.A. Students asked to read/view material on upcoming class session</t>
  </si>
  <si>
    <t>III.A. Students read/view material on upcoming class session and complete assignments or quizzes on it shortly before class or at beginning of class</t>
  </si>
  <si>
    <t>III.A. Reflective activity at end of class, e.g. "one minute paper" or similar (students briefly answering questions, reflecting on lecture and/or their learning, etc.)</t>
  </si>
  <si>
    <t>III.A. Student presentations (verbal or poster)</t>
  </si>
  <si>
    <t>III.A. Fraction of typical class period you spend lecturing (presenting content, deriving mathematical results, presenting a problem solution,...)</t>
  </si>
  <si>
    <t>III.A. Fraction of time spent on the process by which the theory/model/concept was developed</t>
  </si>
  <si>
    <t>III.B. Personal Response System: electronic ("clickers") with student identifier</t>
  </si>
  <si>
    <t>III.B. Personal Response System: electronic anonymous</t>
  </si>
  <si>
    <t>III.B. Personal Response System: colored cards</t>
  </si>
  <si>
    <t>III.B. Personal Response System: raising hands</t>
  </si>
  <si>
    <t>III.B. Personal Response System: written student responses that are collected and reviewed in real time</t>
  </si>
  <si>
    <t>III.B. Personal Response System: Other</t>
  </si>
  <si>
    <t>III.B. Personal Response System: OtherText</t>
  </si>
  <si>
    <t>III.Personal Response System: Number of questions posed followed by student-student discussion per class</t>
  </si>
  <si>
    <t>III.Personal Response System: Number of times used as quiz device per class</t>
  </si>
  <si>
    <t>IV. Assignments: Problem sets/homework assigned or suggested but did not contribute to course grade</t>
  </si>
  <si>
    <t>IV. Assignments: Problem sets/homework assigned and contributed to course grade at intervals of 2 weeks or less</t>
  </si>
  <si>
    <t>IV. Assignments: Paper or project (an assignment taking longer than two weeks and involving some degree of student control in choice of topic or design)</t>
  </si>
  <si>
    <t>IV. Assignments: Encouragement and facilitation for students to work collaboratively on their assignments</t>
  </si>
  <si>
    <t>IV. Assignments: Explicit group assignments</t>
  </si>
  <si>
    <t>IV. Assignments: Other</t>
  </si>
  <si>
    <t>IV. Assignments: OtherText</t>
  </si>
  <si>
    <t>V.A. Feedback from students to instructor during the term: Midterm course evaluation</t>
  </si>
  <si>
    <t>V.A. Feedback from students to instructor during the term: Repeated online or paper feedback or via some other collection means such as clickers</t>
  </si>
  <si>
    <t>V.A. Feedback from students to instructor during the term: Other</t>
  </si>
  <si>
    <t>V.A. Feedback from students to instructor during the term: OtherText</t>
  </si>
  <si>
    <t>V.B. Feedback to students: Assignments with feedback before grading or with opportunity to redo work to improve grade</t>
  </si>
  <si>
    <t>V.B. Feedback to students: Students see marked assignments</t>
  </si>
  <si>
    <t>V.B. Feedback to students: Students see assignment answer key and/or marking rubric</t>
  </si>
  <si>
    <t>V.B. Feedback to students: Students see marked midterm exam(s)</t>
  </si>
  <si>
    <t>V.B. Feedback to students: Students see midterm exam(s) answer key(s)</t>
  </si>
  <si>
    <t>V.B. Feedback to students: Students explicitly encouraged to meet individually with you</t>
  </si>
  <si>
    <t>V.B. Feedback to students: Other</t>
  </si>
  <si>
    <t>V.B. Feedback to students: OtherText</t>
  </si>
  <si>
    <t>V.C. Testing and grading: Number of midterm exams</t>
  </si>
  <si>
    <t>V.C. Testing and grading: fraction of exam mark from questions that required students to explain reasoning</t>
  </si>
  <si>
    <t>V.C. Breakdown of course mark (%): Final Exam</t>
  </si>
  <si>
    <t>V.C. Breakdown of course mark (%): Midterm Exam(s)</t>
  </si>
  <si>
    <t>V.C. Breakdown of course mark (%): Homework assignments</t>
  </si>
  <si>
    <t>V.C. Breakdown of course mark (%): Paper(s) or project(s)</t>
  </si>
  <si>
    <t>V.C. Breakdown of course mark (%): In-class activities</t>
  </si>
  <si>
    <t>V.C. Breakdown of course mark (%): In-class quizzes</t>
  </si>
  <si>
    <t>V.C. Breakdown of course mark (%): Online quizzes</t>
  </si>
  <si>
    <t>V.C. Breakdown of course mark (%): Participation</t>
  </si>
  <si>
    <t>V.C. Breakdown of course mark (%): Lab component</t>
  </si>
  <si>
    <t>V.C. Breakdown of course mark (%): Other</t>
  </si>
  <si>
    <t>V.C. Breakdown of course mark (%): Othertext</t>
  </si>
  <si>
    <t>VI. Other: Assessment given at beginning of course to assess background knowledge</t>
  </si>
  <si>
    <t>VI. Other: Use of instructor-independent pre-post test (e.g. concept inventory) to measure learning</t>
  </si>
  <si>
    <t>VI. Other: Use of pre-post test that is repeated in multiple offerings of the course to measure and compare learning</t>
  </si>
  <si>
    <t>VI. Other: Use of pre-post survey of student interest and/or perceptions about the subject</t>
  </si>
  <si>
    <t>VI. Other: Opportunities for students' self-evaluation of learning</t>
  </si>
  <si>
    <t>VI. Other: Students provided with opportunities to have some control over their learning, such as choice of topics for course, paper, or project, choice of assessment methods, etc.</t>
  </si>
  <si>
    <t>VI. Other: New teaching methods or materials were tried along with measurements to determine their impact on student learning</t>
  </si>
  <si>
    <t>VII. TAs: No TAs for course</t>
  </si>
  <si>
    <t>VII. TAs must satisfy English language skills criteria</t>
  </si>
  <si>
    <t>VII. TAs receive ½ day or more of training in teaching</t>
  </si>
  <si>
    <t>VII. TAs: There are Instructor-TA meetings every two weeks or more frequently where student learning and difficulties, and the teaching of upcoming material are discussed</t>
  </si>
  <si>
    <t>VII. TAs are undergraduates</t>
  </si>
  <si>
    <t>VII. TAs are graduate students</t>
  </si>
  <si>
    <t>VII. TAs: Other</t>
  </si>
  <si>
    <t>VII. TAs: OtherText</t>
  </si>
  <si>
    <t>VIII. Collaboration or sharing in teaching: Used or adapted materials provided by colleague(s)</t>
  </si>
  <si>
    <t>VIII. Collaboration or sharing in teaching: Used "Departmental" course materials that all instructors of this course are expected to use</t>
  </si>
  <si>
    <t>VIII. Collaboration or sharing in teaching: Discussed how to teach the course with colleague(s)</t>
  </si>
  <si>
    <t>VIII. Collaboration or sharing in teaching: Read literature about teaching and learning relevant to this course</t>
  </si>
  <si>
    <t>VIII. Collaboration or sharing in teaching: Sat in on colleague's class (any class) to get/share ideas for teaching</t>
  </si>
  <si>
    <t>IX. General comments: What do you see as the biggest barrier to achieving more effective student learning in the courses you teach?</t>
  </si>
  <si>
    <t>IX. General comments: What changes could be made to help you teach more effectively?</t>
  </si>
  <si>
    <t>IX. General comments: What changes could be made to increase your satisfaction/enjoyment of teaching?</t>
  </si>
  <si>
    <t>IX. General comments: Please write any other comments here</t>
  </si>
  <si>
    <t>Approximately how long did it take you to fill out this survey (minutes)?</t>
  </si>
  <si>
    <t>60-80%</t>
  </si>
  <si>
    <t>more than 25%</t>
  </si>
  <si>
    <t>1 Never</t>
  </si>
  <si>
    <t>40-60%</t>
  </si>
  <si>
    <t>5 Very Frequently</t>
  </si>
  <si>
    <t>20-40%</t>
  </si>
  <si>
    <t>0-10%</t>
  </si>
  <si>
    <t>80-100%</t>
  </si>
  <si>
    <t>1 if &gt;3</t>
  </si>
  <si>
    <t>1 if 1</t>
  </si>
  <si>
    <t>1 if &gt;0.5</t>
  </si>
  <si>
    <t>2 if 0-60%, 1 if 60-80%, 0 if 80-100%</t>
  </si>
  <si>
    <t>1 if &gt;10%</t>
  </si>
  <si>
    <t>1 if &lt;=60%</t>
  </si>
  <si>
    <t>2 if &gt;1</t>
  </si>
  <si>
    <t>sum</t>
  </si>
  <si>
    <t>weight</t>
  </si>
  <si>
    <t>I</t>
  </si>
  <si>
    <t>II</t>
  </si>
  <si>
    <t>III</t>
  </si>
  <si>
    <t>IV</t>
  </si>
  <si>
    <t>V</t>
  </si>
  <si>
    <t>VI</t>
  </si>
  <si>
    <t>VII</t>
  </si>
  <si>
    <t>VIII</t>
  </si>
  <si>
    <t>weighted average</t>
  </si>
  <si>
    <t>from</t>
  </si>
  <si>
    <t>to</t>
  </si>
  <si>
    <t>bin</t>
  </si>
  <si>
    <t>#</t>
  </si>
  <si>
    <t>12</t>
  </si>
  <si>
    <t>17</t>
  </si>
  <si>
    <t>22</t>
  </si>
  <si>
    <t>27</t>
  </si>
  <si>
    <t>32</t>
  </si>
  <si>
    <t>37</t>
  </si>
  <si>
    <t>42</t>
  </si>
  <si>
    <t>47</t>
  </si>
  <si>
    <t>52</t>
  </si>
  <si>
    <t>average</t>
  </si>
  <si>
    <t>st dev</t>
  </si>
  <si>
    <t>ETP scoring (extent of use of research-based teaching practices)</t>
  </si>
  <si>
    <t>Category scores:</t>
  </si>
  <si>
    <t>1 if 3-5, 2 if&gt;5</t>
  </si>
  <si>
    <t>11-25%</t>
  </si>
  <si>
    <r>
      <t>0</t>
    </r>
    <r>
      <rPr>
        <sz val="11"/>
        <color rgb="FF000000"/>
        <rFont val="Calibri"/>
        <family val="2"/>
        <scheme val="minor"/>
      </rPr>
      <t xml:space="preserve"> if 0, </t>
    </r>
    <r>
      <rPr>
        <b/>
        <sz val="11"/>
        <color rgb="FF000000"/>
        <rFont val="Calibri"/>
        <family val="2"/>
        <scheme val="minor"/>
      </rPr>
      <t>1</t>
    </r>
    <r>
      <rPr>
        <sz val="11"/>
        <color rgb="FF000000"/>
        <rFont val="Calibri"/>
        <family val="2"/>
        <scheme val="minor"/>
      </rPr>
      <t xml:space="preserve"> if 1, </t>
    </r>
    <r>
      <rPr>
        <b/>
        <sz val="11"/>
        <color rgb="FF000000"/>
        <rFont val="Calibri"/>
        <family val="2"/>
        <scheme val="minor"/>
      </rPr>
      <t>2</t>
    </r>
    <r>
      <rPr>
        <sz val="11"/>
        <color rgb="FF000000"/>
        <rFont val="Calibri"/>
        <family val="2"/>
        <scheme val="minor"/>
      </rPr>
      <t xml:space="preserve"> if 2 or more</t>
    </r>
  </si>
  <si>
    <r>
      <t>1</t>
    </r>
    <r>
      <rPr>
        <sz val="11"/>
        <color rgb="FF000000"/>
        <rFont val="Calibri"/>
        <family val="2"/>
        <scheme val="minor"/>
      </rPr>
      <t xml:space="preserve"> if &gt;15%</t>
    </r>
  </si>
  <si>
    <t>1 if 3-5</t>
  </si>
  <si>
    <t>1 if 2, 2 if 3-5</t>
  </si>
  <si>
    <r>
      <rPr>
        <b/>
        <sz val="11"/>
        <color rgb="FF000000"/>
        <rFont val="Calibri"/>
        <family val="2"/>
        <scheme val="minor"/>
      </rPr>
      <t>1</t>
    </r>
    <r>
      <rPr>
        <sz val="11"/>
        <color rgb="FF000000"/>
        <rFont val="Calibri"/>
        <family val="2"/>
        <scheme val="minor"/>
      </rPr>
      <t xml:space="preserve"> if 2, </t>
    </r>
    <r>
      <rPr>
        <b/>
        <sz val="11"/>
        <color rgb="FF000000"/>
        <rFont val="Calibri"/>
        <family val="2"/>
        <scheme val="minor"/>
      </rPr>
      <t>2</t>
    </r>
    <r>
      <rPr>
        <sz val="11"/>
        <color rgb="FF000000"/>
        <rFont val="Calibri"/>
        <family val="2"/>
        <scheme val="minor"/>
      </rPr>
      <t xml:space="preserve"> if 3-5</t>
    </r>
  </si>
  <si>
    <t>If you have fewer than 32 courses, delete extra rows in both the data and ETP scoring sections</t>
  </si>
  <si>
    <t>If you have more than 32 courses, you need to add rows in both the data and ETP scoring sections and copy the formulas down each column in the ETP scoring section</t>
  </si>
  <si>
    <t>each row is data from one course</t>
  </si>
  <si>
    <t>Average:</t>
  </si>
  <si>
    <r>
      <t>Teaching Practices Inventory ETP scoring. Rows 2-34: Dummy data (paste your data here and delete extra rows); Rows 41-72: ETP scoring - extent of use of research-based teaching practices (delete extra rows).</t>
    </r>
    <r>
      <rPr>
        <sz val="11"/>
        <rFont val="Calibri"/>
        <family val="2"/>
      </rPr>
      <t xml:space="preserve"> Version: Jan. 20, 2015</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</si>
</sst>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scheme val="minor"/>
    </font>
    <font>
      <sz val="11"/>
      <color theme="1"/>
      <name val="Calibri"/>
      <family val="2"/>
      <scheme val="minor"/>
    </font>
    <font>
      <sz val="11"/>
      <color theme="1"/>
      <name val="Calibri"/>
      <family val="2"/>
    </font>
    <font>
      <sz val="11"/>
      <color rgb="FFC00000"/>
      <name val="Calibri"/>
      <family val="2"/>
    </font>
    <font>
      <sz val="11"/>
      <color rgb="FF000000"/>
      <name val="Arial"/>
      <family val="2"/>
    </font>
    <font>
      <b/>
      <sz val="11"/>
      <color rgb="FF000000"/>
      <name val="Calibri"/>
      <family val="2"/>
    </font>
    <font>
      <b/>
      <sz val="11"/>
      <color theme="1"/>
      <name val="Calibri"/>
      <family val="2"/>
    </font>
    <font>
      <b/>
      <sz val="14"/>
      <color rgb="FFC00000"/>
      <name val="Calibri"/>
      <family val="2"/>
    </font>
    <font>
      <sz val="11"/>
      <name val="Calibri"/>
      <family val="2"/>
    </font>
    <font>
      <sz val="11"/>
      <color rgb="FF000000"/>
      <name val="Calibri"/>
      <family val="2"/>
      <scheme val="minor"/>
    </font>
    <font>
      <b/>
      <sz val="11"/>
      <color rgb="FF000000"/>
      <name val="Calibri"/>
      <family val="2"/>
      <scheme val="minor"/>
    </font>
    <font>
      <b/>
      <sz val="12"/>
      <color rgb="FF000000"/>
      <name val="Calibri"/>
      <family val="2"/>
    </font>
    <font>
      <b/>
      <sz val="12"/>
      <color rgb="FFC00000"/>
      <name val="Calibri"/>
      <family val="2"/>
    </font>
    <font>
      <sz val="9"/>
      <color indexed="81"/>
      <name val="Tahoma"/>
      <family val="2"/>
    </font>
    <font>
      <b/>
      <sz val="9"/>
      <color indexed="81"/>
      <name val="Tahoma"/>
      <family val="2"/>
    </font>
  </fonts>
  <fills count="2">
    <fill>
      <patternFill patternType="none"/>
    </fill>
    <fill>
      <patternFill patternType="gray125"/>
    </fill>
  </fills>
  <borders count="6">
    <border>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39">
    <xf numFmtId="0" fontId="0" fillId="0" borderId="0" xfId="0"/>
    <xf numFmtId="0" fontId="2" fillId="0" borderId="0" xfId="0" applyFont="1" applyFill="1" applyBorder="1"/>
    <xf numFmtId="0" fontId="2" fillId="0" borderId="0" xfId="0" applyNumberFormat="1" applyFont="1" applyFill="1" applyBorder="1"/>
    <xf numFmtId="0" fontId="2" fillId="0" borderId="1" xfId="0" applyFont="1" applyFill="1" applyBorder="1"/>
    <xf numFmtId="22" fontId="2" fillId="0" borderId="0" xfId="0" applyNumberFormat="1" applyFont="1" applyFill="1" applyBorder="1"/>
    <xf numFmtId="0" fontId="3" fillId="0" borderId="0" xfId="0" applyFont="1" applyFill="1" applyBorder="1"/>
    <xf numFmtId="2" fontId="2" fillId="0" borderId="0" xfId="0" applyNumberFormat="1" applyFont="1" applyFill="1" applyBorder="1"/>
    <xf numFmtId="0" fontId="2" fillId="0" borderId="2" xfId="0" applyFont="1" applyFill="1" applyBorder="1"/>
    <xf numFmtId="0" fontId="2" fillId="0" borderId="2" xfId="0" applyNumberFormat="1" applyFont="1" applyFill="1" applyBorder="1"/>
    <xf numFmtId="0" fontId="4" fillId="0" borderId="2" xfId="0" applyFont="1" applyFill="1" applyBorder="1"/>
    <xf numFmtId="0" fontId="5" fillId="0" borderId="4" xfId="0" applyFont="1" applyFill="1" applyBorder="1"/>
    <xf numFmtId="0" fontId="2" fillId="0" borderId="4" xfId="0" applyNumberFormat="1" applyFont="1" applyFill="1" applyBorder="1"/>
    <xf numFmtId="0" fontId="2" fillId="0" borderId="4" xfId="0" applyFont="1" applyFill="1" applyBorder="1"/>
    <xf numFmtId="0" fontId="2" fillId="0" borderId="5" xfId="0" applyFont="1" applyFill="1" applyBorder="1"/>
    <xf numFmtId="0" fontId="2" fillId="0" borderId="4" xfId="0" applyFont="1" applyFill="1" applyBorder="1" applyAlignment="1">
      <alignment horizontal="center"/>
    </xf>
    <xf numFmtId="0" fontId="2" fillId="0" borderId="1" xfId="0" applyNumberFormat="1" applyFont="1" applyFill="1" applyBorder="1"/>
    <xf numFmtId="0" fontId="5" fillId="0" borderId="0" xfId="0" applyFont="1" applyFill="1" applyBorder="1"/>
    <xf numFmtId="10" fontId="2" fillId="0" borderId="0" xfId="1" applyNumberFormat="1" applyFont="1" applyFill="1" applyBorder="1"/>
    <xf numFmtId="22" fontId="2" fillId="0" borderId="4" xfId="0" applyNumberFormat="1" applyFont="1" applyFill="1" applyBorder="1"/>
    <xf numFmtId="0" fontId="2" fillId="0" borderId="5" xfId="0" applyNumberFormat="1" applyFont="1" applyFill="1" applyBorder="1"/>
    <xf numFmtId="10" fontId="2" fillId="0" borderId="4" xfId="1" applyNumberFormat="1" applyFont="1" applyFill="1" applyBorder="1"/>
    <xf numFmtId="164" fontId="5" fillId="0" borderId="0" xfId="0" applyNumberFormat="1" applyFont="1" applyFill="1" applyBorder="1"/>
    <xf numFmtId="10" fontId="2" fillId="0" borderId="0" xfId="0" applyNumberFormat="1" applyFont="1" applyFill="1" applyBorder="1"/>
    <xf numFmtId="164" fontId="2" fillId="0" borderId="0" xfId="0" applyNumberFormat="1" applyFont="1" applyFill="1" applyBorder="1"/>
    <xf numFmtId="0" fontId="2" fillId="0" borderId="0" xfId="0" applyFont="1" applyFill="1" applyBorder="1" applyAlignment="1">
      <alignment horizontal="center"/>
    </xf>
    <xf numFmtId="49" fontId="2" fillId="0" borderId="0" xfId="0" applyNumberFormat="1" applyFont="1" applyFill="1" applyBorder="1"/>
    <xf numFmtId="0" fontId="0" fillId="0" borderId="0" xfId="0" applyNumberFormat="1"/>
    <xf numFmtId="1" fontId="0" fillId="0" borderId="0" xfId="0" applyNumberFormat="1"/>
    <xf numFmtId="0" fontId="7" fillId="0" borderId="0" xfId="0" applyFont="1" applyFill="1" applyBorder="1" applyAlignment="1">
      <alignment vertical="center"/>
    </xf>
    <xf numFmtId="0" fontId="7" fillId="0" borderId="4" xfId="0" applyFont="1" applyFill="1" applyBorder="1" applyAlignment="1">
      <alignment vertical="center"/>
    </xf>
    <xf numFmtId="0" fontId="7" fillId="0" borderId="4" xfId="0" applyNumberFormat="1" applyFont="1" applyFill="1" applyBorder="1" applyAlignment="1">
      <alignment vertical="center"/>
    </xf>
    <xf numFmtId="0" fontId="7" fillId="0" borderId="5" xfId="0" applyFont="1" applyFill="1" applyBorder="1" applyAlignment="1">
      <alignment vertical="center"/>
    </xf>
    <xf numFmtId="0" fontId="6" fillId="0" borderId="2" xfId="0" applyFont="1" applyFill="1" applyBorder="1"/>
    <xf numFmtId="0" fontId="9" fillId="0" borderId="2" xfId="0" applyFont="1" applyFill="1" applyBorder="1"/>
    <xf numFmtId="0" fontId="0" fillId="0" borderId="2" xfId="0" applyFont="1" applyFill="1" applyBorder="1"/>
    <xf numFmtId="0" fontId="9" fillId="0" borderId="3" xfId="0" applyFont="1" applyFill="1" applyBorder="1"/>
    <xf numFmtId="0" fontId="11" fillId="0" borderId="4" xfId="0" applyFont="1" applyFill="1" applyBorder="1"/>
    <xf numFmtId="0" fontId="6" fillId="0" borderId="0" xfId="0" applyFont="1" applyFill="1" applyBorder="1"/>
    <xf numFmtId="0" fontId="12" fillId="0" borderId="0" xfId="0" applyFont="1" applyFill="1" applyBorder="1"/>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Course ETP Histogram</a:t>
            </a:r>
          </a:p>
        </c:rich>
      </c:tx>
      <c:layout/>
      <c:overlay val="0"/>
    </c:title>
    <c:autoTitleDeleted val="0"/>
    <c:plotArea>
      <c:layout/>
      <c:barChart>
        <c:barDir val="col"/>
        <c:grouping val="clustered"/>
        <c:varyColors val="0"/>
        <c:ser>
          <c:idx val="0"/>
          <c:order val="0"/>
          <c:invertIfNegative val="0"/>
          <c:cat>
            <c:numRef>
              <c:f>'ETP scoring'!$CR$78:$CR$86</c:f>
              <c:numCache>
                <c:formatCode>General</c:formatCode>
                <c:ptCount val="9"/>
                <c:pt idx="0">
                  <c:v>10</c:v>
                </c:pt>
                <c:pt idx="1">
                  <c:v>15</c:v>
                </c:pt>
                <c:pt idx="2">
                  <c:v>20</c:v>
                </c:pt>
                <c:pt idx="3">
                  <c:v>25</c:v>
                </c:pt>
                <c:pt idx="4">
                  <c:v>30</c:v>
                </c:pt>
                <c:pt idx="5">
                  <c:v>35</c:v>
                </c:pt>
                <c:pt idx="6">
                  <c:v>40</c:v>
                </c:pt>
                <c:pt idx="7">
                  <c:v>45</c:v>
                </c:pt>
                <c:pt idx="8">
                  <c:v>50</c:v>
                </c:pt>
              </c:numCache>
            </c:numRef>
          </c:cat>
          <c:val>
            <c:numRef>
              <c:f>'ETP scoring'!$CS$78:$CS$86</c:f>
              <c:numCache>
                <c:formatCode>General</c:formatCode>
                <c:ptCount val="9"/>
                <c:pt idx="0">
                  <c:v>0</c:v>
                </c:pt>
                <c:pt idx="1">
                  <c:v>0</c:v>
                </c:pt>
                <c:pt idx="2">
                  <c:v>4</c:v>
                </c:pt>
                <c:pt idx="3">
                  <c:v>5</c:v>
                </c:pt>
                <c:pt idx="4">
                  <c:v>1</c:v>
                </c:pt>
                <c:pt idx="5">
                  <c:v>8</c:v>
                </c:pt>
                <c:pt idx="6">
                  <c:v>10</c:v>
                </c:pt>
                <c:pt idx="7">
                  <c:v>3</c:v>
                </c:pt>
                <c:pt idx="8">
                  <c:v>1</c:v>
                </c:pt>
              </c:numCache>
            </c:numRef>
          </c:val>
        </c:ser>
        <c:dLbls>
          <c:showLegendKey val="0"/>
          <c:showVal val="0"/>
          <c:showCatName val="0"/>
          <c:showSerName val="0"/>
          <c:showPercent val="0"/>
          <c:showBubbleSize val="0"/>
        </c:dLbls>
        <c:gapWidth val="150"/>
        <c:axId val="160621696"/>
        <c:axId val="160623616"/>
      </c:barChart>
      <c:catAx>
        <c:axId val="160621696"/>
        <c:scaling>
          <c:orientation val="minMax"/>
        </c:scaling>
        <c:delete val="0"/>
        <c:axPos val="b"/>
        <c:title>
          <c:tx>
            <c:rich>
              <a:bodyPr/>
              <a:lstStyle/>
              <a:p>
                <a:pPr>
                  <a:defRPr/>
                </a:pPr>
                <a:r>
                  <a:rPr lang="en-US"/>
                  <a:t>ETP</a:t>
                </a:r>
                <a:r>
                  <a:rPr lang="en-US" baseline="0"/>
                  <a:t> score </a:t>
                </a:r>
                <a:r>
                  <a:rPr lang="en-US"/>
                  <a:t>per course</a:t>
                </a:r>
              </a:p>
            </c:rich>
          </c:tx>
          <c:layout/>
          <c:overlay val="0"/>
        </c:title>
        <c:numFmt formatCode="General" sourceLinked="1"/>
        <c:majorTickMark val="none"/>
        <c:minorTickMark val="none"/>
        <c:tickLblPos val="nextTo"/>
        <c:crossAx val="160623616"/>
        <c:crosses val="autoZero"/>
        <c:auto val="1"/>
        <c:lblAlgn val="ctr"/>
        <c:lblOffset val="100"/>
        <c:noMultiLvlLbl val="0"/>
      </c:catAx>
      <c:valAx>
        <c:axId val="160623616"/>
        <c:scaling>
          <c:orientation val="minMax"/>
          <c:min val="0"/>
        </c:scaling>
        <c:delete val="0"/>
        <c:axPos val="l"/>
        <c:majorGridlines/>
        <c:title>
          <c:tx>
            <c:rich>
              <a:bodyPr rot="-5400000" vert="horz"/>
              <a:lstStyle/>
              <a:p>
                <a:pPr>
                  <a:defRPr/>
                </a:pPr>
                <a:r>
                  <a:rPr lang="en-US"/>
                  <a:t>#</a:t>
                </a:r>
                <a:r>
                  <a:rPr lang="en-US" baseline="0"/>
                  <a:t> courses</a:t>
                </a:r>
                <a:endParaRPr lang="en-US"/>
              </a:p>
            </c:rich>
          </c:tx>
          <c:layout/>
          <c:overlay val="0"/>
        </c:title>
        <c:numFmt formatCode="General" sourceLinked="1"/>
        <c:majorTickMark val="out"/>
        <c:minorTickMark val="none"/>
        <c:tickLblPos val="nextTo"/>
        <c:crossAx val="160621696"/>
        <c:crosses val="autoZero"/>
        <c:crossBetween val="between"/>
      </c:valAx>
    </c:plotArea>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98</xdr:col>
      <xdr:colOff>0</xdr:colOff>
      <xdr:row>76</xdr:row>
      <xdr:rowOff>0</xdr:rowOff>
    </xdr:from>
    <xdr:to>
      <xdr:col>104</xdr:col>
      <xdr:colOff>278130</xdr:colOff>
      <xdr:row>86</xdr:row>
      <xdr:rowOff>152400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TPI_2013-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TP_2013-2014_analyzed"/>
      <sheetName val="edited data"/>
      <sheetName val="raw data num"/>
      <sheetName val="raw data Y-N"/>
    </sheetNames>
    <sheetDataSet>
      <sheetData sheetId="0">
        <row r="46">
          <cell r="CR46">
            <v>10</v>
          </cell>
          <cell r="CS46">
            <v>1</v>
          </cell>
        </row>
        <row r="47">
          <cell r="CR47">
            <v>15</v>
          </cell>
          <cell r="CS47">
            <v>0</v>
          </cell>
        </row>
        <row r="48">
          <cell r="CR48">
            <v>20</v>
          </cell>
          <cell r="CS48">
            <v>0</v>
          </cell>
        </row>
        <row r="49">
          <cell r="CR49">
            <v>25</v>
          </cell>
          <cell r="CS49">
            <v>3</v>
          </cell>
        </row>
        <row r="50">
          <cell r="CR50">
            <v>30</v>
          </cell>
          <cell r="CS50">
            <v>6</v>
          </cell>
        </row>
        <row r="51">
          <cell r="CR51">
            <v>35</v>
          </cell>
          <cell r="CS51">
            <v>5</v>
          </cell>
        </row>
        <row r="52">
          <cell r="CR52">
            <v>40</v>
          </cell>
          <cell r="CS52">
            <v>1</v>
          </cell>
        </row>
        <row r="53">
          <cell r="CR53">
            <v>45</v>
          </cell>
          <cell r="CS53">
            <v>0</v>
          </cell>
        </row>
        <row r="54">
          <cell r="CR54">
            <v>50</v>
          </cell>
          <cell r="CS54">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107"/>
  <sheetViews>
    <sheetView tabSelected="1" zoomScale="80" zoomScaleNormal="80" workbookViewId="0">
      <selection activeCell="AC1" sqref="AC1"/>
    </sheetView>
  </sheetViews>
  <sheetFormatPr defaultColWidth="8.77734375" defaultRowHeight="14.4" x14ac:dyDescent="0.3"/>
  <cols>
    <col min="1" max="1" width="16.5546875" style="1" bestFit="1" customWidth="1"/>
    <col min="2" max="4" width="8.77734375" style="2"/>
    <col min="5" max="16384" width="8.77734375" style="1"/>
  </cols>
  <sheetData>
    <row r="1" spans="1:105" s="28" customFormat="1" ht="27" customHeight="1" x14ac:dyDescent="0.3">
      <c r="A1" s="29" t="s">
        <v>152</v>
      </c>
      <c r="B1" s="30"/>
      <c r="C1" s="30"/>
      <c r="D1" s="30"/>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31"/>
      <c r="CQ1" s="29"/>
      <c r="CR1" s="29"/>
      <c r="CS1" s="29"/>
      <c r="CT1" s="29"/>
      <c r="CU1" s="29"/>
      <c r="CV1" s="29"/>
      <c r="CW1" s="29"/>
      <c r="CX1" s="29"/>
      <c r="CY1" s="29"/>
      <c r="CZ1" s="29"/>
      <c r="DA1" s="29"/>
    </row>
    <row r="2" spans="1:105" x14ac:dyDescent="0.3">
      <c r="B2" s="1" t="s">
        <v>0</v>
      </c>
      <c r="C2" s="1" t="s">
        <v>1</v>
      </c>
      <c r="D2" s="1" t="s">
        <v>2</v>
      </c>
      <c r="E2" s="1" t="s">
        <v>3</v>
      </c>
      <c r="F2" s="1" t="s">
        <v>4</v>
      </c>
      <c r="G2" s="1" t="s">
        <v>5</v>
      </c>
      <c r="H2" s="1" t="s">
        <v>6</v>
      </c>
      <c r="I2" s="1" t="s">
        <v>7</v>
      </c>
      <c r="J2" s="1" t="s">
        <v>8</v>
      </c>
      <c r="K2" s="1" t="s">
        <v>9</v>
      </c>
      <c r="L2" s="1" t="s">
        <v>10</v>
      </c>
      <c r="M2" s="1" t="s">
        <v>11</v>
      </c>
      <c r="N2" s="1" t="s">
        <v>12</v>
      </c>
      <c r="O2" s="1" t="s">
        <v>13</v>
      </c>
      <c r="P2" s="1" t="s">
        <v>14</v>
      </c>
      <c r="Q2" s="1" t="s">
        <v>15</v>
      </c>
      <c r="R2" s="1" t="s">
        <v>16</v>
      </c>
      <c r="S2" s="1" t="s">
        <v>17</v>
      </c>
      <c r="T2" s="1" t="s">
        <v>18</v>
      </c>
      <c r="U2" s="1" t="s">
        <v>19</v>
      </c>
      <c r="V2" s="1" t="s">
        <v>20</v>
      </c>
      <c r="W2" s="1" t="s">
        <v>21</v>
      </c>
      <c r="X2" s="1" t="s">
        <v>22</v>
      </c>
      <c r="Y2" s="1" t="s">
        <v>23</v>
      </c>
      <c r="Z2" s="1" t="s">
        <v>24</v>
      </c>
      <c r="AA2" s="1" t="s">
        <v>25</v>
      </c>
      <c r="AB2" s="1" t="s">
        <v>26</v>
      </c>
      <c r="AC2" s="1" t="s">
        <v>27</v>
      </c>
      <c r="AD2" s="1" t="s">
        <v>28</v>
      </c>
      <c r="AE2" s="1" t="s">
        <v>29</v>
      </c>
      <c r="AF2" s="1" t="s">
        <v>30</v>
      </c>
      <c r="AG2" s="1" t="s">
        <v>31</v>
      </c>
      <c r="AH2" s="1" t="s">
        <v>32</v>
      </c>
      <c r="AI2" s="1" t="s">
        <v>33</v>
      </c>
      <c r="AJ2" s="1" t="s">
        <v>34</v>
      </c>
      <c r="AK2" s="1" t="s">
        <v>35</v>
      </c>
      <c r="AL2" s="1" t="s">
        <v>36</v>
      </c>
      <c r="AM2" s="1" t="s">
        <v>37</v>
      </c>
      <c r="AN2" s="1" t="s">
        <v>38</v>
      </c>
      <c r="AO2" s="1" t="s">
        <v>39</v>
      </c>
      <c r="AP2" s="1" t="s">
        <v>40</v>
      </c>
      <c r="AQ2" s="1" t="s">
        <v>41</v>
      </c>
      <c r="AR2" s="1" t="s">
        <v>42</v>
      </c>
      <c r="AS2" s="1" t="s">
        <v>43</v>
      </c>
      <c r="AT2" s="1" t="s">
        <v>44</v>
      </c>
      <c r="AU2" s="1" t="s">
        <v>45</v>
      </c>
      <c r="AV2" s="1" t="s">
        <v>46</v>
      </c>
      <c r="AW2" s="1" t="s">
        <v>47</v>
      </c>
      <c r="AX2" s="1" t="s">
        <v>48</v>
      </c>
      <c r="AY2" s="1" t="s">
        <v>49</v>
      </c>
      <c r="AZ2" s="1" t="s">
        <v>50</v>
      </c>
      <c r="BA2" s="1" t="s">
        <v>51</v>
      </c>
      <c r="BB2" s="1" t="s">
        <v>52</v>
      </c>
      <c r="BC2" s="1" t="s">
        <v>53</v>
      </c>
      <c r="BD2" s="1" t="s">
        <v>54</v>
      </c>
      <c r="BE2" s="1" t="s">
        <v>55</v>
      </c>
      <c r="BF2" s="1" t="s">
        <v>56</v>
      </c>
      <c r="BG2" s="1" t="s">
        <v>57</v>
      </c>
      <c r="BH2" s="1" t="s">
        <v>58</v>
      </c>
      <c r="BI2" s="1" t="s">
        <v>59</v>
      </c>
      <c r="BJ2" s="1" t="s">
        <v>60</v>
      </c>
      <c r="BK2" s="1" t="s">
        <v>61</v>
      </c>
      <c r="BL2" s="1" t="s">
        <v>62</v>
      </c>
      <c r="BM2" s="1" t="s">
        <v>63</v>
      </c>
      <c r="BN2" s="1" t="s">
        <v>64</v>
      </c>
      <c r="BO2" s="1" t="s">
        <v>65</v>
      </c>
      <c r="BP2" s="1" t="s">
        <v>66</v>
      </c>
      <c r="BQ2" s="1" t="s">
        <v>67</v>
      </c>
      <c r="BR2" s="1" t="s">
        <v>68</v>
      </c>
      <c r="BS2" s="1" t="s">
        <v>69</v>
      </c>
      <c r="BT2" s="1" t="s">
        <v>70</v>
      </c>
      <c r="BU2" s="1" t="s">
        <v>71</v>
      </c>
      <c r="BV2" s="1" t="s">
        <v>72</v>
      </c>
      <c r="BW2" s="1" t="s">
        <v>73</v>
      </c>
      <c r="BX2" s="1" t="s">
        <v>74</v>
      </c>
      <c r="BY2" s="1" t="s">
        <v>75</v>
      </c>
      <c r="BZ2" s="1" t="s">
        <v>76</v>
      </c>
      <c r="CA2" s="1" t="s">
        <v>77</v>
      </c>
      <c r="CB2" s="1" t="s">
        <v>78</v>
      </c>
      <c r="CC2" s="1" t="s">
        <v>79</v>
      </c>
      <c r="CD2" s="1" t="s">
        <v>80</v>
      </c>
      <c r="CE2" s="1" t="s">
        <v>81</v>
      </c>
      <c r="CF2" s="1" t="s">
        <v>82</v>
      </c>
      <c r="CG2" s="1" t="s">
        <v>83</v>
      </c>
      <c r="CH2" s="1" t="s">
        <v>84</v>
      </c>
      <c r="CI2" s="1" t="s">
        <v>85</v>
      </c>
      <c r="CJ2" s="1" t="s">
        <v>86</v>
      </c>
      <c r="CK2" s="1" t="s">
        <v>87</v>
      </c>
      <c r="CL2" s="1" t="s">
        <v>88</v>
      </c>
      <c r="CM2" s="1" t="s">
        <v>89</v>
      </c>
      <c r="CN2" s="1" t="s">
        <v>90</v>
      </c>
      <c r="CO2" s="1" t="s">
        <v>91</v>
      </c>
      <c r="CP2" s="3" t="s">
        <v>92</v>
      </c>
      <c r="CQ2" s="1" t="s">
        <v>93</v>
      </c>
      <c r="CR2" s="1" t="s">
        <v>94</v>
      </c>
      <c r="CS2" s="1" t="s">
        <v>95</v>
      </c>
      <c r="CT2" s="1" t="s">
        <v>96</v>
      </c>
      <c r="CU2" s="1" t="s">
        <v>97</v>
      </c>
    </row>
    <row r="3" spans="1:105" x14ac:dyDescent="0.3">
      <c r="A3" s="4"/>
      <c r="B3" s="1"/>
      <c r="C3" s="1"/>
      <c r="D3" s="1">
        <v>50</v>
      </c>
      <c r="E3" s="1">
        <v>1</v>
      </c>
      <c r="F3" s="1">
        <v>0</v>
      </c>
      <c r="G3" s="1">
        <v>0</v>
      </c>
      <c r="H3" s="1">
        <v>0</v>
      </c>
      <c r="I3" s="1">
        <v>0</v>
      </c>
      <c r="K3" s="1">
        <v>0</v>
      </c>
      <c r="L3" s="1">
        <v>1</v>
      </c>
      <c r="M3" s="1">
        <v>1</v>
      </c>
      <c r="N3" s="1">
        <v>0</v>
      </c>
      <c r="O3" s="1">
        <v>0</v>
      </c>
      <c r="P3" s="1">
        <v>1</v>
      </c>
      <c r="Q3" s="1">
        <v>1</v>
      </c>
      <c r="R3" s="1">
        <v>0</v>
      </c>
      <c r="S3" s="1">
        <v>0</v>
      </c>
      <c r="T3" s="1">
        <v>0</v>
      </c>
      <c r="V3" s="1">
        <v>15</v>
      </c>
      <c r="X3" s="1">
        <v>2</v>
      </c>
      <c r="Z3" s="1">
        <v>15</v>
      </c>
      <c r="AB3" s="1">
        <v>0</v>
      </c>
      <c r="AC3" s="1">
        <v>0</v>
      </c>
      <c r="AD3" s="1">
        <v>0</v>
      </c>
      <c r="AE3" s="1">
        <v>0</v>
      </c>
      <c r="AF3" s="1" t="s">
        <v>98</v>
      </c>
      <c r="AG3" s="1" t="s">
        <v>99</v>
      </c>
      <c r="AH3" s="1">
        <v>0</v>
      </c>
      <c r="AI3" s="1">
        <v>0</v>
      </c>
      <c r="AJ3" s="1">
        <v>0</v>
      </c>
      <c r="AK3" s="1">
        <v>1</v>
      </c>
      <c r="AL3" s="1">
        <v>0</v>
      </c>
      <c r="AM3" s="1">
        <v>0</v>
      </c>
      <c r="AQ3" s="1">
        <v>0</v>
      </c>
      <c r="AR3" s="1">
        <v>1</v>
      </c>
      <c r="AS3" s="1">
        <v>0</v>
      </c>
      <c r="AT3" s="1">
        <v>0</v>
      </c>
      <c r="AU3" s="1">
        <v>0</v>
      </c>
      <c r="AV3" s="1">
        <v>0</v>
      </c>
      <c r="AX3" s="1">
        <v>1</v>
      </c>
      <c r="AY3" s="1">
        <v>1</v>
      </c>
      <c r="AZ3" s="1">
        <v>1</v>
      </c>
      <c r="BB3" s="1">
        <v>0</v>
      </c>
      <c r="BC3" s="1">
        <v>1</v>
      </c>
      <c r="BD3" s="1">
        <v>0</v>
      </c>
      <c r="BE3" s="1">
        <v>1</v>
      </c>
      <c r="BF3" s="1">
        <v>0</v>
      </c>
      <c r="BG3" s="1">
        <v>1</v>
      </c>
      <c r="BH3" s="1">
        <v>0</v>
      </c>
      <c r="BJ3" s="1">
        <v>2</v>
      </c>
      <c r="BK3" s="1">
        <v>80</v>
      </c>
      <c r="BL3" s="1">
        <v>30</v>
      </c>
      <c r="BM3" s="1">
        <v>30</v>
      </c>
      <c r="BN3" s="1">
        <v>15</v>
      </c>
      <c r="BO3" s="1">
        <v>20</v>
      </c>
      <c r="BR3" s="1">
        <v>3</v>
      </c>
      <c r="BS3" s="1">
        <v>2</v>
      </c>
      <c r="BU3" s="1">
        <v>2</v>
      </c>
      <c r="BW3" s="1">
        <v>0</v>
      </c>
      <c r="BX3" s="1">
        <v>0</v>
      </c>
      <c r="BY3" s="1">
        <v>0</v>
      </c>
      <c r="BZ3" s="1">
        <v>0</v>
      </c>
      <c r="CA3" s="1">
        <v>0</v>
      </c>
      <c r="CB3" s="1">
        <v>0</v>
      </c>
      <c r="CC3" s="1">
        <v>0</v>
      </c>
      <c r="CD3" s="1">
        <v>0</v>
      </c>
      <c r="CE3" s="1">
        <v>1</v>
      </c>
      <c r="CF3" s="1">
        <v>0</v>
      </c>
      <c r="CG3" s="1">
        <v>1</v>
      </c>
      <c r="CH3" s="1">
        <v>0</v>
      </c>
      <c r="CI3" s="1">
        <v>1</v>
      </c>
      <c r="CJ3" s="1">
        <v>0</v>
      </c>
      <c r="CL3" s="1">
        <v>1</v>
      </c>
      <c r="CM3" s="1">
        <v>0</v>
      </c>
      <c r="CN3" s="1">
        <v>2</v>
      </c>
      <c r="CO3" s="1" t="s">
        <v>100</v>
      </c>
      <c r="CP3" s="3" t="s">
        <v>100</v>
      </c>
    </row>
    <row r="4" spans="1:105" x14ac:dyDescent="0.3">
      <c r="A4" s="4"/>
      <c r="B4" s="1"/>
      <c r="C4" s="1"/>
      <c r="D4" s="1">
        <v>100</v>
      </c>
      <c r="E4" s="1">
        <v>1</v>
      </c>
      <c r="F4" s="1">
        <v>1</v>
      </c>
      <c r="G4" s="1">
        <v>1</v>
      </c>
      <c r="H4" s="1">
        <v>0</v>
      </c>
      <c r="I4" s="1">
        <v>0</v>
      </c>
      <c r="K4" s="1">
        <v>0</v>
      </c>
      <c r="L4" s="1">
        <v>1</v>
      </c>
      <c r="M4" s="1">
        <v>1</v>
      </c>
      <c r="N4" s="1">
        <v>1</v>
      </c>
      <c r="O4" s="1">
        <v>1</v>
      </c>
      <c r="P4" s="1">
        <v>0</v>
      </c>
      <c r="Q4" s="1">
        <v>1</v>
      </c>
      <c r="R4" s="1">
        <v>1</v>
      </c>
      <c r="S4" s="1">
        <v>0</v>
      </c>
      <c r="T4" s="1">
        <v>0</v>
      </c>
      <c r="V4" s="1">
        <v>10</v>
      </c>
      <c r="W4" s="1">
        <v>4</v>
      </c>
      <c r="X4" s="1">
        <v>0</v>
      </c>
      <c r="Y4" s="1">
        <v>0</v>
      </c>
      <c r="Z4" s="1">
        <v>8</v>
      </c>
      <c r="AB4" s="1">
        <v>1</v>
      </c>
      <c r="AC4" s="1">
        <v>1</v>
      </c>
      <c r="AD4" s="1">
        <v>0</v>
      </c>
      <c r="AE4" s="1">
        <v>0</v>
      </c>
      <c r="AF4" s="1" t="s">
        <v>101</v>
      </c>
      <c r="AH4" s="1">
        <v>0</v>
      </c>
      <c r="AI4" s="1">
        <v>0</v>
      </c>
      <c r="AJ4" s="1">
        <v>0</v>
      </c>
      <c r="AK4" s="1">
        <v>1</v>
      </c>
      <c r="AL4" s="1">
        <v>1</v>
      </c>
      <c r="AM4" s="1">
        <v>0</v>
      </c>
      <c r="AO4" s="1">
        <v>3</v>
      </c>
      <c r="AP4" s="1">
        <v>0</v>
      </c>
      <c r="AQ4" s="1">
        <v>1</v>
      </c>
      <c r="AR4" s="1">
        <v>1</v>
      </c>
      <c r="AS4" s="1">
        <v>1</v>
      </c>
      <c r="AT4" s="1">
        <v>1</v>
      </c>
      <c r="AU4" s="1">
        <v>1</v>
      </c>
      <c r="AV4" s="1">
        <v>0</v>
      </c>
      <c r="AX4" s="1">
        <v>1</v>
      </c>
      <c r="AY4" s="1">
        <v>1</v>
      </c>
      <c r="AZ4" s="1">
        <v>0</v>
      </c>
      <c r="BB4" s="1">
        <v>0</v>
      </c>
      <c r="BC4" s="1">
        <v>1</v>
      </c>
      <c r="BD4" s="1">
        <v>1</v>
      </c>
      <c r="BE4" s="1">
        <v>1</v>
      </c>
      <c r="BF4" s="1">
        <v>1</v>
      </c>
      <c r="BG4" s="1">
        <v>1</v>
      </c>
      <c r="BH4" s="1">
        <v>0</v>
      </c>
      <c r="BJ4" s="1">
        <v>2</v>
      </c>
      <c r="BK4" s="1">
        <v>20</v>
      </c>
      <c r="BL4" s="1">
        <v>40</v>
      </c>
      <c r="BM4" s="1">
        <v>40</v>
      </c>
      <c r="BN4" s="1">
        <v>20</v>
      </c>
      <c r="BW4" s="1">
        <v>1</v>
      </c>
      <c r="BX4" s="1">
        <v>0</v>
      </c>
      <c r="BY4" s="1">
        <v>0</v>
      </c>
      <c r="BZ4" s="1">
        <v>0</v>
      </c>
      <c r="CA4" s="1">
        <v>0</v>
      </c>
      <c r="CB4" s="1">
        <v>0</v>
      </c>
      <c r="CC4" s="1">
        <v>0</v>
      </c>
      <c r="CD4" s="1">
        <v>0</v>
      </c>
      <c r="CE4" s="1">
        <v>1</v>
      </c>
      <c r="CF4" s="1">
        <v>0</v>
      </c>
      <c r="CG4" s="1">
        <v>1</v>
      </c>
      <c r="CH4" s="1">
        <v>1</v>
      </c>
      <c r="CI4" s="1">
        <v>1</v>
      </c>
      <c r="CJ4" s="1">
        <v>0</v>
      </c>
      <c r="CL4" s="1">
        <v>0</v>
      </c>
      <c r="CM4" s="1">
        <v>0</v>
      </c>
      <c r="CN4" s="1" t="s">
        <v>102</v>
      </c>
      <c r="CO4" s="1">
        <v>4</v>
      </c>
      <c r="CP4" s="3">
        <v>2</v>
      </c>
    </row>
    <row r="5" spans="1:105" x14ac:dyDescent="0.3">
      <c r="A5" s="4"/>
      <c r="B5" s="1"/>
      <c r="C5" s="1"/>
      <c r="D5" s="1">
        <v>75</v>
      </c>
      <c r="E5" s="1">
        <v>1</v>
      </c>
      <c r="F5" s="1">
        <v>0</v>
      </c>
      <c r="G5" s="1">
        <v>1</v>
      </c>
      <c r="H5" s="1">
        <v>0</v>
      </c>
      <c r="I5" s="1">
        <v>0</v>
      </c>
      <c r="K5" s="1">
        <v>0</v>
      </c>
      <c r="L5" s="1">
        <v>1</v>
      </c>
      <c r="M5" s="1">
        <v>1</v>
      </c>
      <c r="N5" s="1">
        <v>1</v>
      </c>
      <c r="O5" s="1">
        <v>1</v>
      </c>
      <c r="P5" s="1">
        <v>1</v>
      </c>
      <c r="Q5" s="1">
        <v>1</v>
      </c>
      <c r="R5" s="1">
        <v>0</v>
      </c>
      <c r="S5" s="1">
        <v>0</v>
      </c>
      <c r="T5" s="1">
        <v>1</v>
      </c>
      <c r="V5" s="1">
        <v>10</v>
      </c>
      <c r="X5" s="1">
        <v>5</v>
      </c>
      <c r="Y5" s="1">
        <v>5</v>
      </c>
      <c r="Z5" s="1">
        <v>10</v>
      </c>
      <c r="AB5" s="1">
        <v>1</v>
      </c>
      <c r="AC5" s="1">
        <v>0</v>
      </c>
      <c r="AD5" s="1">
        <v>0</v>
      </c>
      <c r="AE5" s="1">
        <v>1</v>
      </c>
      <c r="AF5" s="1" t="s">
        <v>98</v>
      </c>
      <c r="AG5" s="1" t="s">
        <v>142</v>
      </c>
      <c r="AH5" s="1">
        <v>1</v>
      </c>
      <c r="AI5" s="1">
        <v>1</v>
      </c>
      <c r="AJ5" s="1">
        <v>0</v>
      </c>
      <c r="AK5" s="1">
        <v>0</v>
      </c>
      <c r="AL5" s="1">
        <v>0</v>
      </c>
      <c r="AM5" s="1">
        <v>0</v>
      </c>
      <c r="AO5" s="1">
        <v>3</v>
      </c>
      <c r="AP5" s="1">
        <v>2</v>
      </c>
      <c r="AQ5" s="1">
        <v>0</v>
      </c>
      <c r="AR5" s="1">
        <v>1</v>
      </c>
      <c r="AS5" s="1">
        <v>1</v>
      </c>
      <c r="AT5" s="1">
        <v>0</v>
      </c>
      <c r="AU5" s="1">
        <v>1</v>
      </c>
      <c r="AV5" s="1">
        <v>0</v>
      </c>
      <c r="AX5" s="1">
        <v>1</v>
      </c>
      <c r="AY5" s="1">
        <v>0</v>
      </c>
      <c r="AZ5" s="1">
        <v>0</v>
      </c>
      <c r="BB5" s="1">
        <v>0</v>
      </c>
      <c r="BC5" s="1">
        <v>1</v>
      </c>
      <c r="BD5" s="1">
        <v>1</v>
      </c>
      <c r="BE5" s="1">
        <v>1</v>
      </c>
      <c r="BF5" s="1">
        <v>1</v>
      </c>
      <c r="BG5" s="1">
        <v>1</v>
      </c>
      <c r="BH5" s="1">
        <v>0</v>
      </c>
      <c r="BJ5" s="1">
        <v>1</v>
      </c>
      <c r="BK5" s="1">
        <v>80</v>
      </c>
      <c r="BL5" s="1">
        <v>25</v>
      </c>
      <c r="BM5" s="1">
        <v>10</v>
      </c>
      <c r="BN5" s="1">
        <v>15</v>
      </c>
      <c r="BO5" s="1">
        <v>25</v>
      </c>
      <c r="BQ5" s="1">
        <v>10</v>
      </c>
      <c r="BU5" s="1">
        <v>15</v>
      </c>
      <c r="BW5" s="1">
        <v>0</v>
      </c>
      <c r="BX5" s="1">
        <v>0</v>
      </c>
      <c r="BY5" s="1">
        <v>0</v>
      </c>
      <c r="BZ5" s="1">
        <v>0</v>
      </c>
      <c r="CA5" s="1">
        <v>0</v>
      </c>
      <c r="CB5" s="1">
        <v>1</v>
      </c>
      <c r="CC5" s="1">
        <v>0</v>
      </c>
      <c r="CD5" s="1">
        <v>0</v>
      </c>
      <c r="CE5" s="1">
        <v>1</v>
      </c>
      <c r="CF5" s="1">
        <v>0</v>
      </c>
      <c r="CG5" s="1">
        <v>1</v>
      </c>
      <c r="CH5" s="1">
        <v>0</v>
      </c>
      <c r="CI5" s="1">
        <v>1</v>
      </c>
      <c r="CJ5" s="1">
        <v>0</v>
      </c>
      <c r="CL5" s="1">
        <v>1</v>
      </c>
      <c r="CM5" s="1">
        <v>0</v>
      </c>
      <c r="CN5" s="1" t="s">
        <v>102</v>
      </c>
      <c r="CO5" s="1">
        <v>4</v>
      </c>
      <c r="CP5" s="3">
        <v>2</v>
      </c>
    </row>
    <row r="6" spans="1:105" x14ac:dyDescent="0.3">
      <c r="A6" s="4"/>
      <c r="B6" s="1"/>
      <c r="C6" s="1"/>
      <c r="D6" s="1">
        <v>125</v>
      </c>
      <c r="E6" s="1">
        <v>1</v>
      </c>
      <c r="F6" s="1">
        <v>1</v>
      </c>
      <c r="G6" s="1">
        <v>1</v>
      </c>
      <c r="H6" s="1">
        <v>1</v>
      </c>
      <c r="I6" s="1">
        <v>0</v>
      </c>
      <c r="K6" s="1">
        <v>0</v>
      </c>
      <c r="L6" s="1">
        <v>1</v>
      </c>
      <c r="M6" s="1">
        <v>0</v>
      </c>
      <c r="N6" s="1">
        <v>0</v>
      </c>
      <c r="O6" s="1">
        <v>0</v>
      </c>
      <c r="P6" s="1">
        <v>0</v>
      </c>
      <c r="Q6" s="1">
        <v>1</v>
      </c>
      <c r="R6" s="1">
        <v>0</v>
      </c>
      <c r="S6" s="1">
        <v>0</v>
      </c>
      <c r="T6" s="1">
        <v>0</v>
      </c>
      <c r="V6" s="1">
        <v>5</v>
      </c>
      <c r="W6" s="1">
        <v>3</v>
      </c>
      <c r="X6" s="1">
        <v>1</v>
      </c>
      <c r="Y6" s="1">
        <v>0</v>
      </c>
      <c r="Z6" s="1">
        <v>15</v>
      </c>
      <c r="AB6" s="1">
        <v>0</v>
      </c>
      <c r="AC6" s="1">
        <v>1</v>
      </c>
      <c r="AD6" s="1">
        <v>0</v>
      </c>
      <c r="AE6" s="1">
        <v>1</v>
      </c>
      <c r="AF6" s="1" t="s">
        <v>103</v>
      </c>
      <c r="AG6" s="1" t="s">
        <v>99</v>
      </c>
      <c r="AH6" s="1">
        <v>0</v>
      </c>
      <c r="AI6" s="1">
        <v>0</v>
      </c>
      <c r="AJ6" s="1">
        <v>0</v>
      </c>
      <c r="AK6" s="1">
        <v>1</v>
      </c>
      <c r="AL6" s="1">
        <v>0</v>
      </c>
      <c r="AM6" s="1">
        <v>0</v>
      </c>
      <c r="AO6" s="1">
        <v>3</v>
      </c>
      <c r="AP6" s="1">
        <v>0</v>
      </c>
      <c r="AQ6" s="1">
        <v>0</v>
      </c>
      <c r="AR6" s="1">
        <v>1</v>
      </c>
      <c r="AS6" s="1">
        <v>1</v>
      </c>
      <c r="AT6" s="1">
        <v>1</v>
      </c>
      <c r="AU6" s="1">
        <v>1</v>
      </c>
      <c r="AV6" s="1">
        <v>0</v>
      </c>
      <c r="AX6" s="1">
        <v>1</v>
      </c>
      <c r="AY6" s="1">
        <v>0</v>
      </c>
      <c r="AZ6" s="1">
        <v>0</v>
      </c>
      <c r="BB6" s="1">
        <v>0</v>
      </c>
      <c r="BC6" s="1">
        <v>1</v>
      </c>
      <c r="BD6" s="1">
        <v>0</v>
      </c>
      <c r="BE6" s="1">
        <v>1</v>
      </c>
      <c r="BF6" s="1">
        <v>0</v>
      </c>
      <c r="BG6" s="1">
        <v>1</v>
      </c>
      <c r="BH6" s="1">
        <v>0</v>
      </c>
      <c r="BJ6" s="1">
        <v>1</v>
      </c>
      <c r="BK6" s="1">
        <v>30</v>
      </c>
      <c r="BL6" s="1">
        <v>15</v>
      </c>
      <c r="BM6" s="1">
        <v>10</v>
      </c>
      <c r="BN6" s="1">
        <v>25</v>
      </c>
      <c r="BO6" s="1">
        <v>10</v>
      </c>
      <c r="BP6" s="1">
        <v>15</v>
      </c>
      <c r="BQ6" s="1">
        <v>15</v>
      </c>
      <c r="BU6" s="1">
        <v>10</v>
      </c>
      <c r="BW6" s="1">
        <v>0</v>
      </c>
      <c r="BX6" s="1">
        <v>0</v>
      </c>
      <c r="BY6" s="1">
        <v>0</v>
      </c>
      <c r="BZ6" s="1">
        <v>0</v>
      </c>
      <c r="CA6" s="1">
        <v>0</v>
      </c>
      <c r="CB6" s="1">
        <v>0</v>
      </c>
      <c r="CC6" s="1">
        <v>0</v>
      </c>
      <c r="CD6" s="1">
        <v>0</v>
      </c>
      <c r="CE6" s="1">
        <v>1</v>
      </c>
      <c r="CF6" s="1">
        <v>0</v>
      </c>
      <c r="CG6" s="1">
        <v>1</v>
      </c>
      <c r="CH6" s="1">
        <v>1</v>
      </c>
      <c r="CI6" s="1">
        <v>0</v>
      </c>
      <c r="CJ6" s="1">
        <v>0</v>
      </c>
      <c r="CL6" s="1">
        <v>0</v>
      </c>
      <c r="CM6" s="1">
        <v>0</v>
      </c>
      <c r="CN6" s="1">
        <v>2</v>
      </c>
      <c r="CO6" s="1" t="s">
        <v>102</v>
      </c>
      <c r="CP6" s="3">
        <v>2</v>
      </c>
    </row>
    <row r="7" spans="1:105" x14ac:dyDescent="0.3">
      <c r="A7" s="4"/>
      <c r="B7" s="1"/>
      <c r="C7" s="1"/>
      <c r="D7" s="1">
        <v>40</v>
      </c>
      <c r="E7" s="1">
        <v>1</v>
      </c>
      <c r="F7" s="1">
        <v>1</v>
      </c>
      <c r="G7" s="1">
        <v>1</v>
      </c>
      <c r="H7" s="1">
        <v>1</v>
      </c>
      <c r="I7" s="1">
        <v>0</v>
      </c>
      <c r="K7" s="1">
        <v>0</v>
      </c>
      <c r="L7" s="1">
        <v>1</v>
      </c>
      <c r="M7" s="1">
        <v>0</v>
      </c>
      <c r="N7" s="1">
        <v>0</v>
      </c>
      <c r="O7" s="1">
        <v>0</v>
      </c>
      <c r="P7" s="1">
        <v>1</v>
      </c>
      <c r="Q7" s="1">
        <v>1</v>
      </c>
      <c r="R7" s="1">
        <v>1</v>
      </c>
      <c r="S7" s="1">
        <v>1</v>
      </c>
      <c r="T7" s="1">
        <v>0</v>
      </c>
      <c r="V7" s="1">
        <v>3</v>
      </c>
      <c r="W7" s="1">
        <v>2</v>
      </c>
      <c r="X7" s="1">
        <v>0.5</v>
      </c>
      <c r="Y7" s="1">
        <v>1</v>
      </c>
      <c r="Z7" s="1">
        <v>5</v>
      </c>
      <c r="AB7" s="1">
        <v>1</v>
      </c>
      <c r="AC7" s="1">
        <v>1</v>
      </c>
      <c r="AD7" s="1">
        <v>0</v>
      </c>
      <c r="AE7" s="1">
        <v>1</v>
      </c>
      <c r="AF7" s="1" t="s">
        <v>101</v>
      </c>
      <c r="AG7" s="1" t="s">
        <v>142</v>
      </c>
      <c r="AH7" s="1">
        <v>1</v>
      </c>
      <c r="AI7" s="1">
        <v>0</v>
      </c>
      <c r="AJ7" s="1">
        <v>0</v>
      </c>
      <c r="AK7" s="1">
        <v>0</v>
      </c>
      <c r="AL7" s="1">
        <v>0</v>
      </c>
      <c r="AM7" s="1">
        <v>0</v>
      </c>
      <c r="AO7" s="1">
        <v>3</v>
      </c>
      <c r="AP7" s="1">
        <v>0</v>
      </c>
      <c r="AQ7" s="1">
        <v>0</v>
      </c>
      <c r="AR7" s="1">
        <v>1</v>
      </c>
      <c r="AS7" s="1">
        <v>1</v>
      </c>
      <c r="AT7" s="1">
        <v>1</v>
      </c>
      <c r="AU7" s="1">
        <v>1</v>
      </c>
      <c r="AV7" s="1">
        <v>0</v>
      </c>
      <c r="AX7" s="1">
        <v>1</v>
      </c>
      <c r="AY7" s="1">
        <v>1</v>
      </c>
      <c r="AZ7" s="1">
        <v>0</v>
      </c>
      <c r="BB7" s="1">
        <v>0</v>
      </c>
      <c r="BC7" s="1">
        <v>1</v>
      </c>
      <c r="BD7" s="1">
        <v>1</v>
      </c>
      <c r="BE7" s="1">
        <v>1</v>
      </c>
      <c r="BF7" s="1">
        <v>0</v>
      </c>
      <c r="BG7" s="1">
        <v>1</v>
      </c>
      <c r="BH7" s="1">
        <v>0</v>
      </c>
      <c r="BJ7" s="1">
        <v>1</v>
      </c>
      <c r="BK7" s="1">
        <v>30</v>
      </c>
      <c r="BL7" s="1">
        <v>40</v>
      </c>
      <c r="BM7" s="1">
        <v>20</v>
      </c>
      <c r="BO7" s="1">
        <v>20</v>
      </c>
      <c r="BP7" s="1">
        <v>5</v>
      </c>
      <c r="BS7" s="1">
        <v>5</v>
      </c>
      <c r="BT7" s="1">
        <v>10</v>
      </c>
      <c r="BW7" s="1">
        <v>0</v>
      </c>
      <c r="BX7" s="1">
        <v>0</v>
      </c>
      <c r="BY7" s="1">
        <v>0</v>
      </c>
      <c r="BZ7" s="1">
        <v>1</v>
      </c>
      <c r="CA7" s="1">
        <v>1</v>
      </c>
      <c r="CB7" s="1">
        <v>1</v>
      </c>
      <c r="CC7" s="1">
        <v>1</v>
      </c>
      <c r="CD7" s="1">
        <v>0</v>
      </c>
      <c r="CE7" s="1">
        <v>1</v>
      </c>
      <c r="CF7" s="1">
        <v>1</v>
      </c>
      <c r="CG7" s="1">
        <v>1</v>
      </c>
      <c r="CH7" s="1">
        <v>1</v>
      </c>
      <c r="CI7" s="1">
        <v>1</v>
      </c>
      <c r="CJ7" s="1">
        <v>0</v>
      </c>
      <c r="CL7" s="1">
        <v>1</v>
      </c>
      <c r="CM7" s="1">
        <v>0</v>
      </c>
      <c r="CN7" s="1">
        <v>4</v>
      </c>
      <c r="CO7" s="1">
        <v>4</v>
      </c>
      <c r="CP7" s="3">
        <v>2</v>
      </c>
    </row>
    <row r="8" spans="1:105" x14ac:dyDescent="0.3">
      <c r="A8" s="4"/>
      <c r="B8" s="1"/>
      <c r="C8" s="1"/>
      <c r="D8" s="1">
        <v>200</v>
      </c>
      <c r="E8" s="1">
        <v>1</v>
      </c>
      <c r="F8" s="1">
        <v>1</v>
      </c>
      <c r="G8" s="1">
        <v>0</v>
      </c>
      <c r="H8" s="1">
        <v>0</v>
      </c>
      <c r="I8" s="1">
        <v>0</v>
      </c>
      <c r="K8" s="1">
        <v>0</v>
      </c>
      <c r="L8" s="1">
        <v>0</v>
      </c>
      <c r="M8" s="1">
        <v>0</v>
      </c>
      <c r="N8" s="1">
        <v>1</v>
      </c>
      <c r="O8" s="1">
        <v>1</v>
      </c>
      <c r="P8" s="1">
        <v>1</v>
      </c>
      <c r="Q8" s="1">
        <v>1</v>
      </c>
      <c r="R8" s="1">
        <v>1</v>
      </c>
      <c r="S8" s="1">
        <v>1</v>
      </c>
      <c r="T8" s="1">
        <v>0</v>
      </c>
      <c r="V8" s="1">
        <v>5</v>
      </c>
      <c r="W8" s="1">
        <v>3</v>
      </c>
      <c r="X8" s="1">
        <v>0</v>
      </c>
      <c r="Y8" s="1">
        <v>0</v>
      </c>
      <c r="Z8" s="1">
        <v>4</v>
      </c>
      <c r="AB8" s="1">
        <v>0</v>
      </c>
      <c r="AC8" s="1">
        <v>0</v>
      </c>
      <c r="AD8" s="1">
        <v>0</v>
      </c>
      <c r="AE8" s="1">
        <v>0</v>
      </c>
      <c r="AF8" s="1" t="s">
        <v>103</v>
      </c>
      <c r="AG8" s="1" t="s">
        <v>104</v>
      </c>
      <c r="AH8" s="1">
        <v>0</v>
      </c>
      <c r="AI8" s="1">
        <v>0</v>
      </c>
      <c r="AJ8" s="1">
        <v>0</v>
      </c>
      <c r="AK8" s="1">
        <v>0</v>
      </c>
      <c r="AL8" s="1">
        <v>0</v>
      </c>
      <c r="AM8" s="1">
        <v>1</v>
      </c>
      <c r="AO8" s="1">
        <v>0.5</v>
      </c>
      <c r="AP8" s="1">
        <v>0</v>
      </c>
      <c r="AQ8" s="1">
        <v>1</v>
      </c>
      <c r="AR8" s="1">
        <v>0</v>
      </c>
      <c r="AS8" s="1">
        <v>1</v>
      </c>
      <c r="AT8" s="1">
        <v>1</v>
      </c>
      <c r="AU8" s="1">
        <v>0</v>
      </c>
      <c r="AV8" s="1">
        <v>1</v>
      </c>
      <c r="AX8" s="1">
        <v>0</v>
      </c>
      <c r="AY8" s="1">
        <v>0</v>
      </c>
      <c r="AZ8" s="1">
        <v>0</v>
      </c>
      <c r="BB8" s="1">
        <v>0</v>
      </c>
      <c r="BC8" s="1">
        <v>1</v>
      </c>
      <c r="BD8" s="1">
        <v>1</v>
      </c>
      <c r="BE8" s="1">
        <v>1</v>
      </c>
      <c r="BF8" s="1">
        <v>1</v>
      </c>
      <c r="BG8" s="1">
        <v>0</v>
      </c>
      <c r="BH8" s="1">
        <v>0</v>
      </c>
      <c r="BJ8" s="1">
        <v>4</v>
      </c>
      <c r="BK8" s="1">
        <v>40</v>
      </c>
      <c r="BL8" s="1">
        <v>50</v>
      </c>
      <c r="BM8" s="1">
        <v>28</v>
      </c>
      <c r="BN8" s="1">
        <v>22</v>
      </c>
      <c r="BW8" s="1">
        <v>0</v>
      </c>
      <c r="BX8" s="1">
        <v>1</v>
      </c>
      <c r="BY8" s="1">
        <v>1</v>
      </c>
      <c r="BZ8" s="1">
        <v>1</v>
      </c>
      <c r="CA8" s="1">
        <v>0</v>
      </c>
      <c r="CB8" s="1">
        <v>0</v>
      </c>
      <c r="CC8" s="1">
        <v>1</v>
      </c>
      <c r="CD8" s="1">
        <v>0</v>
      </c>
      <c r="CE8" s="1">
        <v>0</v>
      </c>
      <c r="CF8" s="1">
        <v>0</v>
      </c>
      <c r="CG8" s="1">
        <v>1</v>
      </c>
      <c r="CH8" s="1">
        <v>1</v>
      </c>
      <c r="CI8" s="1">
        <v>1</v>
      </c>
      <c r="CJ8" s="1">
        <v>0</v>
      </c>
      <c r="CL8" s="1">
        <v>1</v>
      </c>
      <c r="CM8" s="1">
        <v>0</v>
      </c>
      <c r="CN8" s="1">
        <v>4</v>
      </c>
      <c r="CO8" s="1" t="s">
        <v>102</v>
      </c>
      <c r="CP8" s="3">
        <v>3</v>
      </c>
    </row>
    <row r="9" spans="1:105" x14ac:dyDescent="0.3">
      <c r="A9" s="4"/>
      <c r="B9" s="1"/>
      <c r="C9" s="1"/>
      <c r="D9" s="1">
        <v>35</v>
      </c>
      <c r="E9" s="1">
        <v>1</v>
      </c>
      <c r="F9" s="1">
        <v>0</v>
      </c>
      <c r="G9" s="1">
        <v>0</v>
      </c>
      <c r="H9" s="1">
        <v>0</v>
      </c>
      <c r="I9" s="1">
        <v>0</v>
      </c>
      <c r="K9" s="1">
        <v>0</v>
      </c>
      <c r="L9" s="1">
        <v>0</v>
      </c>
      <c r="M9" s="1">
        <v>1</v>
      </c>
      <c r="N9" s="1">
        <v>0</v>
      </c>
      <c r="O9" s="1">
        <v>0</v>
      </c>
      <c r="P9" s="1">
        <v>1</v>
      </c>
      <c r="Q9" s="1">
        <v>1</v>
      </c>
      <c r="R9" s="1">
        <v>1</v>
      </c>
      <c r="S9" s="1">
        <v>1</v>
      </c>
      <c r="T9" s="1">
        <v>0</v>
      </c>
      <c r="V9" s="1">
        <v>5</v>
      </c>
      <c r="W9" s="1">
        <v>0.01</v>
      </c>
      <c r="X9" s="1">
        <v>1</v>
      </c>
      <c r="Y9" s="1">
        <v>0</v>
      </c>
      <c r="Z9" s="1">
        <v>5</v>
      </c>
      <c r="AB9" s="1">
        <v>1</v>
      </c>
      <c r="AC9" s="1">
        <v>0</v>
      </c>
      <c r="AD9" s="1">
        <v>1</v>
      </c>
      <c r="AE9" s="1">
        <v>1</v>
      </c>
      <c r="AF9" s="1" t="s">
        <v>105</v>
      </c>
      <c r="AG9" s="1" t="s">
        <v>99</v>
      </c>
      <c r="AH9" s="1">
        <v>0</v>
      </c>
      <c r="AI9" s="1">
        <v>0</v>
      </c>
      <c r="AJ9" s="1">
        <v>0</v>
      </c>
      <c r="AK9" s="1">
        <v>1</v>
      </c>
      <c r="AL9" s="1">
        <v>0</v>
      </c>
      <c r="AM9" s="1">
        <v>1</v>
      </c>
      <c r="AO9" s="1">
        <v>0.1</v>
      </c>
      <c r="AP9" s="1">
        <v>0</v>
      </c>
      <c r="AQ9" s="1">
        <v>1</v>
      </c>
      <c r="AR9" s="1">
        <v>1</v>
      </c>
      <c r="AS9" s="1">
        <v>1</v>
      </c>
      <c r="AT9" s="1">
        <v>1</v>
      </c>
      <c r="AU9" s="1">
        <v>1</v>
      </c>
      <c r="AV9" s="1">
        <v>0</v>
      </c>
      <c r="AX9" s="1">
        <v>1</v>
      </c>
      <c r="AY9" s="1">
        <v>0</v>
      </c>
      <c r="AZ9" s="1">
        <v>1</v>
      </c>
      <c r="BB9" s="1">
        <v>1</v>
      </c>
      <c r="BC9" s="1">
        <v>1</v>
      </c>
      <c r="BD9" s="1">
        <v>1</v>
      </c>
      <c r="BE9" s="1">
        <v>0</v>
      </c>
      <c r="BF9" s="1">
        <v>0</v>
      </c>
      <c r="BG9" s="1">
        <v>1</v>
      </c>
      <c r="BH9" s="1">
        <v>0</v>
      </c>
      <c r="BJ9" s="1">
        <v>0</v>
      </c>
      <c r="BK9" s="1">
        <v>0</v>
      </c>
      <c r="BL9" s="1">
        <v>35</v>
      </c>
      <c r="BN9" s="1">
        <v>35</v>
      </c>
      <c r="BO9" s="1">
        <v>30</v>
      </c>
      <c r="BW9" s="1">
        <v>0</v>
      </c>
      <c r="BX9" s="1">
        <v>0</v>
      </c>
      <c r="BY9" s="1">
        <v>0</v>
      </c>
      <c r="BZ9" s="1">
        <v>0</v>
      </c>
      <c r="CA9" s="1">
        <v>1</v>
      </c>
      <c r="CB9" s="1">
        <v>1</v>
      </c>
      <c r="CC9" s="1">
        <v>1</v>
      </c>
      <c r="CD9" s="1">
        <v>0</v>
      </c>
      <c r="CE9" s="1">
        <v>1</v>
      </c>
      <c r="CF9" s="1">
        <v>0</v>
      </c>
      <c r="CG9" s="1">
        <v>0</v>
      </c>
      <c r="CH9" s="1">
        <v>0</v>
      </c>
      <c r="CI9" s="1">
        <v>1</v>
      </c>
      <c r="CJ9" s="1">
        <v>1</v>
      </c>
      <c r="CL9" s="1">
        <v>1</v>
      </c>
      <c r="CM9" s="1">
        <v>0</v>
      </c>
      <c r="CN9" s="1" t="s">
        <v>102</v>
      </c>
      <c r="CO9" s="1">
        <v>3</v>
      </c>
      <c r="CP9" s="3">
        <v>4</v>
      </c>
    </row>
    <row r="10" spans="1:105" x14ac:dyDescent="0.3">
      <c r="A10" s="4"/>
      <c r="B10" s="1"/>
      <c r="C10" s="1"/>
      <c r="D10" s="1">
        <v>175</v>
      </c>
      <c r="E10" s="1">
        <v>1</v>
      </c>
      <c r="F10" s="1">
        <v>1</v>
      </c>
      <c r="G10" s="1">
        <v>1</v>
      </c>
      <c r="H10" s="1">
        <v>1</v>
      </c>
      <c r="I10" s="1">
        <v>0</v>
      </c>
      <c r="K10" s="1">
        <v>0</v>
      </c>
      <c r="L10" s="1">
        <v>0</v>
      </c>
      <c r="M10" s="1">
        <v>1</v>
      </c>
      <c r="N10" s="1">
        <v>0</v>
      </c>
      <c r="O10" s="1">
        <v>1</v>
      </c>
      <c r="P10" s="1">
        <v>1</v>
      </c>
      <c r="Q10" s="1">
        <v>1</v>
      </c>
      <c r="R10" s="1">
        <v>0</v>
      </c>
      <c r="S10" s="1">
        <v>0</v>
      </c>
      <c r="T10" s="1">
        <v>1</v>
      </c>
      <c r="V10" s="1">
        <v>20</v>
      </c>
      <c r="W10" s="1">
        <v>2</v>
      </c>
      <c r="X10" s="1">
        <v>1</v>
      </c>
      <c r="Y10" s="1">
        <v>0</v>
      </c>
      <c r="Z10" s="1">
        <v>99</v>
      </c>
      <c r="AB10" s="1">
        <v>1</v>
      </c>
      <c r="AC10" s="1">
        <v>1</v>
      </c>
      <c r="AD10" s="1">
        <v>1</v>
      </c>
      <c r="AE10" s="1">
        <v>1</v>
      </c>
      <c r="AF10" s="1" t="s">
        <v>103</v>
      </c>
      <c r="AG10" s="1" t="s">
        <v>99</v>
      </c>
      <c r="AH10" s="1">
        <v>1</v>
      </c>
      <c r="AI10" s="1">
        <v>1</v>
      </c>
      <c r="AJ10" s="1">
        <v>0</v>
      </c>
      <c r="AK10" s="1">
        <v>1</v>
      </c>
      <c r="AL10" s="1">
        <v>0</v>
      </c>
      <c r="AM10" s="1">
        <v>1</v>
      </c>
      <c r="AO10" s="1">
        <v>3</v>
      </c>
      <c r="AP10" s="1">
        <v>1</v>
      </c>
      <c r="AQ10" s="1">
        <v>0</v>
      </c>
      <c r="AR10" s="1">
        <v>1</v>
      </c>
      <c r="AS10" s="1">
        <v>0</v>
      </c>
      <c r="AT10" s="1">
        <v>0</v>
      </c>
      <c r="AU10" s="1">
        <v>1</v>
      </c>
      <c r="AV10" s="1">
        <v>1</v>
      </c>
      <c r="AX10" s="1">
        <v>0</v>
      </c>
      <c r="AY10" s="1">
        <v>0</v>
      </c>
      <c r="AZ10" s="1">
        <v>0</v>
      </c>
      <c r="BB10" s="1">
        <v>0</v>
      </c>
      <c r="BC10" s="1">
        <v>1</v>
      </c>
      <c r="BD10" s="1">
        <v>1</v>
      </c>
      <c r="BE10" s="1">
        <v>1</v>
      </c>
      <c r="BF10" s="1">
        <v>1</v>
      </c>
      <c r="BG10" s="1">
        <v>1</v>
      </c>
      <c r="BH10" s="1">
        <v>0</v>
      </c>
      <c r="BJ10" s="1">
        <v>1</v>
      </c>
      <c r="BK10" s="1">
        <v>80</v>
      </c>
      <c r="BL10" s="1">
        <v>30</v>
      </c>
      <c r="BM10" s="1">
        <v>15</v>
      </c>
      <c r="BN10" s="1">
        <v>25</v>
      </c>
      <c r="BQ10" s="1">
        <v>10</v>
      </c>
      <c r="BS10" s="1">
        <v>10</v>
      </c>
      <c r="BW10" s="1">
        <v>1</v>
      </c>
      <c r="BX10" s="1">
        <v>1</v>
      </c>
      <c r="BY10" s="1">
        <v>1</v>
      </c>
      <c r="BZ10" s="1">
        <v>0</v>
      </c>
      <c r="CA10" s="1">
        <v>0</v>
      </c>
      <c r="CB10" s="1">
        <v>0</v>
      </c>
      <c r="CC10" s="1">
        <v>0</v>
      </c>
      <c r="CD10" s="1">
        <v>0</v>
      </c>
      <c r="CE10" s="1">
        <v>1</v>
      </c>
      <c r="CF10" s="1">
        <v>1</v>
      </c>
      <c r="CG10" s="1">
        <v>1</v>
      </c>
      <c r="CH10" s="1">
        <v>0</v>
      </c>
      <c r="CI10" s="1">
        <v>1</v>
      </c>
      <c r="CJ10" s="1">
        <v>0</v>
      </c>
      <c r="CL10" s="1">
        <v>0</v>
      </c>
      <c r="CM10" s="1">
        <v>0</v>
      </c>
      <c r="CN10" s="1">
        <v>4</v>
      </c>
      <c r="CO10" s="1">
        <v>3</v>
      </c>
      <c r="CP10" s="3" t="s">
        <v>100</v>
      </c>
    </row>
    <row r="11" spans="1:105" x14ac:dyDescent="0.3">
      <c r="A11" s="4"/>
      <c r="B11" s="1"/>
      <c r="C11" s="1"/>
      <c r="D11" s="1">
        <v>65</v>
      </c>
      <c r="E11" s="1">
        <v>1</v>
      </c>
      <c r="F11" s="1">
        <v>1</v>
      </c>
      <c r="G11" s="1">
        <v>1</v>
      </c>
      <c r="H11" s="1">
        <v>0</v>
      </c>
      <c r="I11" s="1">
        <v>0</v>
      </c>
      <c r="K11" s="1">
        <v>0</v>
      </c>
      <c r="L11" s="1">
        <v>1</v>
      </c>
      <c r="M11" s="1">
        <v>1</v>
      </c>
      <c r="N11" s="1">
        <v>0</v>
      </c>
      <c r="O11" s="1">
        <v>1</v>
      </c>
      <c r="P11" s="1">
        <v>0</v>
      </c>
      <c r="Q11" s="1">
        <v>1</v>
      </c>
      <c r="R11" s="1">
        <v>1</v>
      </c>
      <c r="S11" s="1">
        <v>0</v>
      </c>
      <c r="T11" s="1">
        <v>0</v>
      </c>
      <c r="V11" s="1">
        <v>4</v>
      </c>
      <c r="W11" s="1">
        <v>3</v>
      </c>
      <c r="X11" s="1">
        <v>0.25</v>
      </c>
      <c r="Y11" s="1">
        <v>0</v>
      </c>
      <c r="Z11" s="1">
        <v>3</v>
      </c>
      <c r="AB11" s="1">
        <v>0</v>
      </c>
      <c r="AC11" s="1">
        <v>1</v>
      </c>
      <c r="AD11" s="1">
        <v>0</v>
      </c>
      <c r="AE11" s="1">
        <v>0</v>
      </c>
      <c r="AF11" s="1" t="s">
        <v>98</v>
      </c>
      <c r="AG11" s="1" t="s">
        <v>142</v>
      </c>
      <c r="AH11" s="1">
        <v>0</v>
      </c>
      <c r="AI11" s="1">
        <v>0</v>
      </c>
      <c r="AJ11" s="1">
        <v>0</v>
      </c>
      <c r="AK11" s="1">
        <v>1</v>
      </c>
      <c r="AL11" s="1">
        <v>0</v>
      </c>
      <c r="AM11" s="1">
        <v>0</v>
      </c>
      <c r="AO11" s="1">
        <v>3</v>
      </c>
      <c r="AQ11" s="1">
        <v>0</v>
      </c>
      <c r="AR11" s="1">
        <v>1</v>
      </c>
      <c r="AS11" s="1">
        <v>0</v>
      </c>
      <c r="AT11" s="1">
        <v>1</v>
      </c>
      <c r="AU11" s="1">
        <v>0</v>
      </c>
      <c r="AV11" s="1">
        <v>0</v>
      </c>
      <c r="AX11" s="1">
        <v>1</v>
      </c>
      <c r="AY11" s="1">
        <v>0</v>
      </c>
      <c r="AZ11" s="1">
        <v>0</v>
      </c>
      <c r="BB11" s="1">
        <v>0</v>
      </c>
      <c r="BC11" s="1">
        <v>1</v>
      </c>
      <c r="BD11" s="1">
        <v>1</v>
      </c>
      <c r="BE11" s="1">
        <v>1</v>
      </c>
      <c r="BF11" s="1">
        <v>1</v>
      </c>
      <c r="BG11" s="1">
        <v>0</v>
      </c>
      <c r="BH11" s="1">
        <v>0</v>
      </c>
      <c r="BJ11" s="1">
        <v>2</v>
      </c>
      <c r="BK11" s="1">
        <v>85</v>
      </c>
      <c r="BL11" s="1">
        <v>40</v>
      </c>
      <c r="BM11" s="1">
        <v>24</v>
      </c>
      <c r="BN11" s="1">
        <v>15</v>
      </c>
      <c r="BR11" s="1">
        <v>5</v>
      </c>
      <c r="BS11" s="1">
        <v>1</v>
      </c>
      <c r="BT11" s="1">
        <v>15</v>
      </c>
      <c r="BW11" s="1">
        <v>0</v>
      </c>
      <c r="BX11" s="1">
        <v>0</v>
      </c>
      <c r="BY11" s="1">
        <v>0</v>
      </c>
      <c r="BZ11" s="1">
        <v>0</v>
      </c>
      <c r="CA11" s="1">
        <v>0</v>
      </c>
      <c r="CB11" s="1">
        <v>0</v>
      </c>
      <c r="CC11" s="1">
        <v>0</v>
      </c>
      <c r="CD11" s="1">
        <v>0</v>
      </c>
      <c r="CE11" s="1">
        <v>1</v>
      </c>
      <c r="CF11" s="1">
        <v>1</v>
      </c>
      <c r="CG11" s="1">
        <v>1</v>
      </c>
      <c r="CH11" s="1">
        <v>1</v>
      </c>
      <c r="CI11" s="1">
        <v>1</v>
      </c>
      <c r="CJ11" s="1">
        <v>0</v>
      </c>
      <c r="CL11" s="1">
        <v>1</v>
      </c>
      <c r="CM11" s="1">
        <v>0</v>
      </c>
      <c r="CN11" s="1">
        <v>2</v>
      </c>
      <c r="CO11" s="1">
        <v>2</v>
      </c>
      <c r="CP11" s="3">
        <v>2</v>
      </c>
    </row>
    <row r="12" spans="1:105" x14ac:dyDescent="0.3">
      <c r="A12" s="4"/>
      <c r="B12" s="1"/>
      <c r="C12" s="1"/>
      <c r="D12" s="1">
        <v>80</v>
      </c>
      <c r="E12" s="1">
        <v>1</v>
      </c>
      <c r="F12" s="1">
        <v>1</v>
      </c>
      <c r="G12" s="1">
        <v>0</v>
      </c>
      <c r="H12" s="1">
        <v>0</v>
      </c>
      <c r="I12" s="1">
        <v>0</v>
      </c>
      <c r="K12" s="1">
        <v>0</v>
      </c>
      <c r="L12" s="1">
        <v>1</v>
      </c>
      <c r="M12" s="1">
        <v>0</v>
      </c>
      <c r="N12" s="1">
        <v>0</v>
      </c>
      <c r="O12" s="1">
        <v>1</v>
      </c>
      <c r="P12" s="1">
        <v>0</v>
      </c>
      <c r="Q12" s="1">
        <v>1</v>
      </c>
      <c r="R12" s="1">
        <v>0</v>
      </c>
      <c r="S12" s="1">
        <v>0</v>
      </c>
      <c r="T12" s="1">
        <v>0</v>
      </c>
      <c r="V12" s="1">
        <v>4</v>
      </c>
      <c r="W12" s="1">
        <v>3</v>
      </c>
      <c r="X12" s="1">
        <v>0.2</v>
      </c>
      <c r="Y12" s="1">
        <v>0</v>
      </c>
      <c r="Z12" s="1">
        <v>2</v>
      </c>
      <c r="AB12" s="1">
        <v>0</v>
      </c>
      <c r="AC12" s="1">
        <v>0</v>
      </c>
      <c r="AD12" s="1">
        <v>0</v>
      </c>
      <c r="AE12" s="1">
        <v>0</v>
      </c>
      <c r="AF12" s="1" t="s">
        <v>98</v>
      </c>
      <c r="AG12" s="1" t="s">
        <v>142</v>
      </c>
      <c r="AH12" s="1">
        <v>0</v>
      </c>
      <c r="AI12" s="1">
        <v>0</v>
      </c>
      <c r="AJ12" s="1">
        <v>0</v>
      </c>
      <c r="AK12" s="1">
        <v>1</v>
      </c>
      <c r="AL12" s="1">
        <v>0</v>
      </c>
      <c r="AM12" s="1">
        <v>0</v>
      </c>
      <c r="AO12" s="1">
        <v>3</v>
      </c>
      <c r="AP12" s="1">
        <v>0</v>
      </c>
      <c r="AQ12" s="1">
        <v>0</v>
      </c>
      <c r="AR12" s="1">
        <v>1</v>
      </c>
      <c r="AS12" s="1">
        <v>0</v>
      </c>
      <c r="AT12" s="1">
        <v>1</v>
      </c>
      <c r="AU12" s="1">
        <v>0</v>
      </c>
      <c r="AV12" s="1">
        <v>0</v>
      </c>
      <c r="AX12" s="1">
        <v>0</v>
      </c>
      <c r="AY12" s="1">
        <v>0</v>
      </c>
      <c r="AZ12" s="1">
        <v>0</v>
      </c>
      <c r="BB12" s="1">
        <v>0</v>
      </c>
      <c r="BC12" s="1">
        <v>1</v>
      </c>
      <c r="BD12" s="1">
        <v>0</v>
      </c>
      <c r="BE12" s="1">
        <v>1</v>
      </c>
      <c r="BF12" s="1">
        <v>1</v>
      </c>
      <c r="BG12" s="1">
        <v>0</v>
      </c>
      <c r="BH12" s="1">
        <v>0</v>
      </c>
      <c r="BJ12" s="1">
        <v>4</v>
      </c>
      <c r="BK12" s="1">
        <v>90</v>
      </c>
      <c r="BL12" s="1">
        <v>48</v>
      </c>
      <c r="BM12" s="1">
        <v>28</v>
      </c>
      <c r="BN12" s="1">
        <v>24</v>
      </c>
      <c r="BW12" s="1">
        <v>0</v>
      </c>
      <c r="BX12" s="1">
        <v>0</v>
      </c>
      <c r="BY12" s="1">
        <v>0</v>
      </c>
      <c r="BZ12" s="1">
        <v>0</v>
      </c>
      <c r="CA12" s="1">
        <v>0</v>
      </c>
      <c r="CB12" s="1">
        <v>0</v>
      </c>
      <c r="CC12" s="1">
        <v>0</v>
      </c>
      <c r="CD12" s="1">
        <v>0</v>
      </c>
      <c r="CE12" s="1">
        <v>1</v>
      </c>
      <c r="CF12" s="1">
        <v>1</v>
      </c>
      <c r="CG12" s="1">
        <v>1</v>
      </c>
      <c r="CH12" s="1">
        <v>0</v>
      </c>
      <c r="CI12" s="1">
        <v>1</v>
      </c>
      <c r="CJ12" s="1">
        <v>0</v>
      </c>
      <c r="CL12" s="1">
        <v>1</v>
      </c>
      <c r="CM12" s="1">
        <v>0</v>
      </c>
      <c r="CN12" s="1">
        <v>3</v>
      </c>
      <c r="CO12" s="1">
        <v>2</v>
      </c>
      <c r="CP12" s="3">
        <v>2</v>
      </c>
    </row>
    <row r="13" spans="1:105" x14ac:dyDescent="0.3">
      <c r="A13" s="4"/>
      <c r="B13" s="1"/>
      <c r="C13" s="1"/>
      <c r="D13" s="1">
        <v>50</v>
      </c>
      <c r="E13" s="1">
        <v>1</v>
      </c>
      <c r="F13" s="1">
        <v>0</v>
      </c>
      <c r="G13" s="1">
        <v>0</v>
      </c>
      <c r="H13" s="1">
        <v>0</v>
      </c>
      <c r="I13" s="1">
        <v>0</v>
      </c>
      <c r="K13" s="1">
        <v>0</v>
      </c>
      <c r="L13" s="1">
        <v>1</v>
      </c>
      <c r="M13" s="1">
        <v>1</v>
      </c>
      <c r="N13" s="1">
        <v>0</v>
      </c>
      <c r="O13" s="1">
        <v>1</v>
      </c>
      <c r="P13" s="1">
        <v>1</v>
      </c>
      <c r="Q13" s="1">
        <v>1</v>
      </c>
      <c r="R13" s="1">
        <v>0</v>
      </c>
      <c r="S13" s="1">
        <v>0</v>
      </c>
      <c r="T13" s="1">
        <v>0</v>
      </c>
      <c r="V13" s="1">
        <v>2</v>
      </c>
      <c r="W13" s="1">
        <v>0</v>
      </c>
      <c r="X13" s="1">
        <v>1</v>
      </c>
      <c r="Y13" s="1">
        <v>0</v>
      </c>
      <c r="AB13" s="1">
        <v>0</v>
      </c>
      <c r="AC13" s="1">
        <v>0</v>
      </c>
      <c r="AD13" s="1">
        <v>0</v>
      </c>
      <c r="AE13" s="1">
        <v>0</v>
      </c>
      <c r="AF13" s="1" t="s">
        <v>105</v>
      </c>
      <c r="AG13" s="1" t="s">
        <v>104</v>
      </c>
      <c r="AH13" s="1">
        <v>0</v>
      </c>
      <c r="AI13" s="1">
        <v>0</v>
      </c>
      <c r="AJ13" s="1">
        <v>0</v>
      </c>
      <c r="AK13" s="1">
        <v>1</v>
      </c>
      <c r="AL13" s="1">
        <v>0</v>
      </c>
      <c r="AM13" s="1">
        <v>0</v>
      </c>
      <c r="AQ13" s="1">
        <v>0</v>
      </c>
      <c r="AR13" s="1">
        <v>1</v>
      </c>
      <c r="AS13" s="1">
        <v>1</v>
      </c>
      <c r="AT13" s="1">
        <v>1</v>
      </c>
      <c r="AU13" s="1">
        <v>0</v>
      </c>
      <c r="AV13" s="1">
        <v>0</v>
      </c>
      <c r="AX13" s="1">
        <v>0</v>
      </c>
      <c r="AY13" s="1">
        <v>0</v>
      </c>
      <c r="AZ13" s="1">
        <v>0</v>
      </c>
      <c r="BB13" s="1">
        <v>0</v>
      </c>
      <c r="BC13" s="1">
        <v>1</v>
      </c>
      <c r="BD13" s="1">
        <v>1</v>
      </c>
      <c r="BE13" s="1">
        <v>1</v>
      </c>
      <c r="BF13" s="1">
        <v>1</v>
      </c>
      <c r="BG13" s="1">
        <v>1</v>
      </c>
      <c r="BH13" s="1">
        <v>0</v>
      </c>
      <c r="BJ13" s="1">
        <v>1</v>
      </c>
      <c r="BK13" s="1">
        <v>0</v>
      </c>
      <c r="BL13" s="1">
        <v>30</v>
      </c>
      <c r="BM13" s="1">
        <v>15</v>
      </c>
      <c r="BN13" s="1">
        <v>16</v>
      </c>
      <c r="BO13" s="1">
        <v>39</v>
      </c>
      <c r="BW13" s="1">
        <v>0</v>
      </c>
      <c r="BX13" s="1">
        <v>0</v>
      </c>
      <c r="BY13" s="1">
        <v>0</v>
      </c>
      <c r="BZ13" s="1">
        <v>0</v>
      </c>
      <c r="CA13" s="1">
        <v>0</v>
      </c>
      <c r="CB13" s="1">
        <v>1</v>
      </c>
      <c r="CC13" s="1">
        <v>0</v>
      </c>
      <c r="CD13" s="1">
        <v>0</v>
      </c>
      <c r="CE13" s="1">
        <v>0</v>
      </c>
      <c r="CF13" s="1">
        <v>1</v>
      </c>
      <c r="CG13" s="1">
        <v>1</v>
      </c>
      <c r="CH13" s="1">
        <v>0</v>
      </c>
      <c r="CI13" s="1">
        <v>1</v>
      </c>
      <c r="CJ13" s="1">
        <v>0</v>
      </c>
      <c r="CL13" s="1">
        <v>1</v>
      </c>
      <c r="CM13" s="1">
        <v>0</v>
      </c>
      <c r="CN13" s="1">
        <v>3</v>
      </c>
      <c r="CO13" s="1" t="s">
        <v>100</v>
      </c>
      <c r="CP13" s="3" t="s">
        <v>100</v>
      </c>
    </row>
    <row r="14" spans="1:105" x14ac:dyDescent="0.3">
      <c r="A14" s="4"/>
      <c r="B14" s="1"/>
      <c r="C14" s="1"/>
      <c r="D14" s="1">
        <v>100</v>
      </c>
      <c r="E14" s="1">
        <v>1</v>
      </c>
      <c r="F14" s="1">
        <v>1</v>
      </c>
      <c r="G14" s="1">
        <v>0</v>
      </c>
      <c r="H14" s="1">
        <v>0</v>
      </c>
      <c r="I14" s="1">
        <v>0</v>
      </c>
      <c r="K14" s="1">
        <v>0</v>
      </c>
      <c r="L14" s="1">
        <v>1</v>
      </c>
      <c r="M14" s="1">
        <v>0</v>
      </c>
      <c r="N14" s="1">
        <v>1</v>
      </c>
      <c r="O14" s="1">
        <v>1</v>
      </c>
      <c r="P14" s="1">
        <v>0</v>
      </c>
      <c r="Q14" s="1">
        <v>1</v>
      </c>
      <c r="R14" s="1">
        <v>0</v>
      </c>
      <c r="S14" s="1">
        <v>0</v>
      </c>
      <c r="T14" s="1">
        <v>0</v>
      </c>
      <c r="V14" s="1">
        <v>3</v>
      </c>
      <c r="W14" s="1">
        <v>2</v>
      </c>
      <c r="X14" s="1">
        <v>0</v>
      </c>
      <c r="Y14" s="1">
        <v>0</v>
      </c>
      <c r="Z14" s="1">
        <v>5</v>
      </c>
      <c r="AB14" s="1">
        <v>1</v>
      </c>
      <c r="AC14" s="1">
        <v>0</v>
      </c>
      <c r="AD14" s="1">
        <v>0</v>
      </c>
      <c r="AE14" s="1">
        <v>1</v>
      </c>
      <c r="AF14" s="1" t="s">
        <v>98</v>
      </c>
      <c r="AG14" s="1" t="s">
        <v>142</v>
      </c>
      <c r="AH14" s="1">
        <v>0</v>
      </c>
      <c r="AI14" s="1">
        <v>0</v>
      </c>
      <c r="AJ14" s="1">
        <v>0</v>
      </c>
      <c r="AK14" s="1">
        <v>1</v>
      </c>
      <c r="AL14" s="1">
        <v>1</v>
      </c>
      <c r="AM14" s="1">
        <v>0</v>
      </c>
      <c r="AO14" s="1">
        <v>2</v>
      </c>
      <c r="AP14" s="1">
        <v>0</v>
      </c>
      <c r="AQ14" s="1">
        <v>0</v>
      </c>
      <c r="AR14" s="1">
        <v>1</v>
      </c>
      <c r="AS14" s="1">
        <v>1</v>
      </c>
      <c r="AT14" s="1">
        <v>0</v>
      </c>
      <c r="AU14" s="1">
        <v>1</v>
      </c>
      <c r="AV14" s="1">
        <v>0</v>
      </c>
      <c r="AX14" s="1">
        <v>0</v>
      </c>
      <c r="AY14" s="1">
        <v>0</v>
      </c>
      <c r="AZ14" s="1">
        <v>0</v>
      </c>
      <c r="BB14" s="1">
        <v>0</v>
      </c>
      <c r="BC14" s="1">
        <v>1</v>
      </c>
      <c r="BD14" s="1">
        <v>1</v>
      </c>
      <c r="BE14" s="1">
        <v>1</v>
      </c>
      <c r="BF14" s="1">
        <v>0</v>
      </c>
      <c r="BG14" s="1">
        <v>1</v>
      </c>
      <c r="BH14" s="1">
        <v>0</v>
      </c>
      <c r="BJ14" s="1">
        <v>1</v>
      </c>
      <c r="BK14" s="1">
        <v>40</v>
      </c>
      <c r="BL14" s="1">
        <v>40</v>
      </c>
      <c r="BM14" s="1">
        <v>20</v>
      </c>
      <c r="BO14" s="1">
        <v>35</v>
      </c>
      <c r="BS14" s="1">
        <v>5</v>
      </c>
      <c r="BW14" s="1">
        <v>0</v>
      </c>
      <c r="BX14" s="1">
        <v>0</v>
      </c>
      <c r="BY14" s="1">
        <v>0</v>
      </c>
      <c r="BZ14" s="1">
        <v>0</v>
      </c>
      <c r="CA14" s="1">
        <v>1</v>
      </c>
      <c r="CB14" s="1">
        <v>1</v>
      </c>
      <c r="CC14" s="1">
        <v>0</v>
      </c>
      <c r="CD14" s="1">
        <v>0</v>
      </c>
      <c r="CE14" s="1">
        <v>0</v>
      </c>
      <c r="CF14" s="1">
        <v>1</v>
      </c>
      <c r="CG14" s="1">
        <v>1</v>
      </c>
      <c r="CH14" s="1">
        <v>0</v>
      </c>
      <c r="CI14" s="1">
        <v>1</v>
      </c>
      <c r="CJ14" s="1">
        <v>0</v>
      </c>
      <c r="CL14" s="1">
        <v>1</v>
      </c>
      <c r="CM14" s="1">
        <v>0</v>
      </c>
      <c r="CN14" s="1">
        <v>2</v>
      </c>
      <c r="CO14" s="1">
        <v>2</v>
      </c>
      <c r="CP14" s="3">
        <v>2</v>
      </c>
    </row>
    <row r="15" spans="1:105" x14ac:dyDescent="0.3">
      <c r="A15" s="4"/>
      <c r="B15" s="1"/>
      <c r="C15" s="1"/>
      <c r="D15" s="1">
        <v>75</v>
      </c>
      <c r="E15" s="1">
        <v>1</v>
      </c>
      <c r="F15" s="1">
        <v>1</v>
      </c>
      <c r="G15" s="1">
        <v>0</v>
      </c>
      <c r="H15" s="1">
        <v>0</v>
      </c>
      <c r="I15" s="1">
        <v>0</v>
      </c>
      <c r="K15" s="1">
        <v>0</v>
      </c>
      <c r="L15" s="1">
        <v>1</v>
      </c>
      <c r="M15" s="1">
        <v>0</v>
      </c>
      <c r="N15" s="1">
        <v>1</v>
      </c>
      <c r="O15" s="1">
        <v>1</v>
      </c>
      <c r="P15" s="1">
        <v>0</v>
      </c>
      <c r="Q15" s="1">
        <v>0</v>
      </c>
      <c r="R15" s="1">
        <v>1</v>
      </c>
      <c r="S15" s="1">
        <v>0</v>
      </c>
      <c r="T15" s="1">
        <v>0</v>
      </c>
      <c r="V15" s="1">
        <v>4</v>
      </c>
      <c r="W15" s="1">
        <v>2</v>
      </c>
      <c r="X15" s="1">
        <v>4</v>
      </c>
      <c r="Y15" s="1">
        <v>1</v>
      </c>
      <c r="Z15" s="1">
        <v>6</v>
      </c>
      <c r="AB15" s="1">
        <v>1</v>
      </c>
      <c r="AC15" s="1">
        <v>0</v>
      </c>
      <c r="AD15" s="1">
        <v>0</v>
      </c>
      <c r="AE15" s="1">
        <v>1</v>
      </c>
      <c r="AF15" s="1" t="s">
        <v>101</v>
      </c>
      <c r="AG15" s="1" t="s">
        <v>104</v>
      </c>
      <c r="AH15" s="1">
        <v>0</v>
      </c>
      <c r="AI15" s="1">
        <v>0</v>
      </c>
      <c r="AJ15" s="1">
        <v>0</v>
      </c>
      <c r="AK15" s="1">
        <v>0</v>
      </c>
      <c r="AL15" s="1">
        <v>0</v>
      </c>
      <c r="AM15" s="1">
        <v>0</v>
      </c>
      <c r="AQ15" s="1">
        <v>0</v>
      </c>
      <c r="AR15" s="1">
        <v>0</v>
      </c>
      <c r="AS15" s="1">
        <v>1</v>
      </c>
      <c r="AT15" s="1">
        <v>0</v>
      </c>
      <c r="AU15" s="1">
        <v>1</v>
      </c>
      <c r="AV15" s="1">
        <v>0</v>
      </c>
      <c r="AX15" s="1">
        <v>0</v>
      </c>
      <c r="AY15" s="1">
        <v>0</v>
      </c>
      <c r="AZ15" s="1">
        <v>0</v>
      </c>
      <c r="BB15" s="1">
        <v>0</v>
      </c>
      <c r="BC15" s="1">
        <v>1</v>
      </c>
      <c r="BD15" s="1">
        <v>1</v>
      </c>
      <c r="BE15" s="1">
        <v>1</v>
      </c>
      <c r="BF15" s="1">
        <v>1</v>
      </c>
      <c r="BG15" s="1">
        <v>1</v>
      </c>
      <c r="BH15" s="1">
        <v>0</v>
      </c>
      <c r="BJ15" s="1">
        <v>2</v>
      </c>
      <c r="BK15" s="1">
        <v>20</v>
      </c>
      <c r="BL15" s="1">
        <v>40</v>
      </c>
      <c r="BM15" s="1">
        <v>40</v>
      </c>
      <c r="BO15" s="1">
        <v>15</v>
      </c>
      <c r="BT15" s="1">
        <v>5</v>
      </c>
      <c r="BW15" s="1">
        <v>0</v>
      </c>
      <c r="BX15" s="1">
        <v>0</v>
      </c>
      <c r="BY15" s="1">
        <v>0</v>
      </c>
      <c r="BZ15" s="1">
        <v>0</v>
      </c>
      <c r="CA15" s="1">
        <v>0</v>
      </c>
      <c r="CB15" s="1">
        <v>0</v>
      </c>
      <c r="CC15" s="1">
        <v>0</v>
      </c>
      <c r="CD15" s="1">
        <v>0</v>
      </c>
      <c r="CE15" s="1">
        <v>0</v>
      </c>
      <c r="CF15" s="1">
        <v>1</v>
      </c>
      <c r="CG15" s="1">
        <v>1</v>
      </c>
      <c r="CH15" s="1">
        <v>1</v>
      </c>
      <c r="CI15" s="1">
        <v>1</v>
      </c>
      <c r="CJ15" s="1">
        <v>0</v>
      </c>
      <c r="CL15" s="1">
        <v>1</v>
      </c>
      <c r="CM15" s="1">
        <v>0</v>
      </c>
      <c r="CN15" s="1">
        <v>4</v>
      </c>
      <c r="CO15" s="1">
        <v>2</v>
      </c>
      <c r="CP15" s="3">
        <v>2</v>
      </c>
    </row>
    <row r="16" spans="1:105" x14ac:dyDescent="0.3">
      <c r="A16" s="4"/>
      <c r="B16" s="1"/>
      <c r="C16" s="1"/>
      <c r="D16" s="1">
        <v>125</v>
      </c>
      <c r="E16" s="1">
        <v>1</v>
      </c>
      <c r="F16" s="1">
        <v>1</v>
      </c>
      <c r="G16" s="1">
        <v>0</v>
      </c>
      <c r="H16" s="1">
        <v>0</v>
      </c>
      <c r="I16" s="1">
        <v>0</v>
      </c>
      <c r="K16" s="1">
        <v>0</v>
      </c>
      <c r="L16" s="1">
        <v>1</v>
      </c>
      <c r="M16" s="1">
        <v>1</v>
      </c>
      <c r="N16" s="1">
        <v>1</v>
      </c>
      <c r="O16" s="1">
        <v>1</v>
      </c>
      <c r="P16" s="1">
        <v>1</v>
      </c>
      <c r="Q16" s="1">
        <v>1</v>
      </c>
      <c r="R16" s="1">
        <v>1</v>
      </c>
      <c r="S16" s="1">
        <v>1</v>
      </c>
      <c r="T16" s="1">
        <v>1</v>
      </c>
      <c r="V16" s="1">
        <v>99</v>
      </c>
      <c r="W16" s="1">
        <v>0</v>
      </c>
      <c r="X16" s="1">
        <v>1</v>
      </c>
      <c r="Y16" s="1">
        <v>1</v>
      </c>
      <c r="Z16" s="1">
        <v>15</v>
      </c>
      <c r="AB16" s="1">
        <v>1</v>
      </c>
      <c r="AC16" s="1">
        <v>0</v>
      </c>
      <c r="AD16" s="1">
        <v>0</v>
      </c>
      <c r="AE16" s="1">
        <v>0</v>
      </c>
      <c r="AF16" s="1" t="s">
        <v>105</v>
      </c>
      <c r="AG16" s="1" t="s">
        <v>99</v>
      </c>
      <c r="AH16" s="1">
        <v>0</v>
      </c>
      <c r="AI16" s="1">
        <v>0</v>
      </c>
      <c r="AJ16" s="1">
        <v>0</v>
      </c>
      <c r="AK16" s="1">
        <v>1</v>
      </c>
      <c r="AL16" s="1">
        <v>0</v>
      </c>
      <c r="AM16" s="1">
        <v>1</v>
      </c>
      <c r="AO16" s="1">
        <v>1</v>
      </c>
      <c r="AP16" s="1">
        <v>0</v>
      </c>
      <c r="AQ16" s="1">
        <v>0</v>
      </c>
      <c r="AR16" s="1">
        <v>0</v>
      </c>
      <c r="AS16" s="1">
        <v>0</v>
      </c>
      <c r="AT16" s="1">
        <v>1</v>
      </c>
      <c r="AU16" s="1">
        <v>0</v>
      </c>
      <c r="AV16" s="1">
        <v>1</v>
      </c>
      <c r="AX16" s="1">
        <v>0</v>
      </c>
      <c r="AY16" s="1">
        <v>0</v>
      </c>
      <c r="AZ16" s="1">
        <v>0</v>
      </c>
      <c r="BB16" s="1">
        <v>1</v>
      </c>
      <c r="BC16" s="1">
        <v>1</v>
      </c>
      <c r="BD16" s="1">
        <v>1</v>
      </c>
      <c r="BE16" s="1">
        <v>1</v>
      </c>
      <c r="BF16" s="1">
        <v>1</v>
      </c>
      <c r="BG16" s="1">
        <v>1</v>
      </c>
      <c r="BH16" s="1">
        <v>0</v>
      </c>
      <c r="BJ16" s="1">
        <v>1</v>
      </c>
      <c r="BK16" s="1">
        <v>50</v>
      </c>
      <c r="BL16" s="1">
        <v>50</v>
      </c>
      <c r="BM16" s="1">
        <v>30</v>
      </c>
      <c r="BN16" s="1">
        <v>10</v>
      </c>
      <c r="BT16" s="1">
        <v>10</v>
      </c>
      <c r="BW16" s="1">
        <v>0</v>
      </c>
      <c r="BX16" s="1">
        <v>0</v>
      </c>
      <c r="BY16" s="1">
        <v>0</v>
      </c>
      <c r="BZ16" s="1">
        <v>0</v>
      </c>
      <c r="CA16" s="1">
        <v>1</v>
      </c>
      <c r="CB16" s="1">
        <v>1</v>
      </c>
      <c r="CC16" s="1">
        <v>0</v>
      </c>
      <c r="CD16" s="1">
        <v>0</v>
      </c>
      <c r="CE16" s="1">
        <v>0</v>
      </c>
      <c r="CF16" s="1">
        <v>0</v>
      </c>
      <c r="CG16" s="1">
        <v>1</v>
      </c>
      <c r="CH16" s="1">
        <v>1</v>
      </c>
      <c r="CI16" s="1">
        <v>1</v>
      </c>
      <c r="CJ16" s="1">
        <v>0</v>
      </c>
      <c r="CL16" s="1">
        <v>1</v>
      </c>
      <c r="CM16" s="1">
        <v>0</v>
      </c>
      <c r="CN16" s="1">
        <v>4</v>
      </c>
      <c r="CO16" s="1">
        <v>2</v>
      </c>
      <c r="CP16" s="3">
        <v>2</v>
      </c>
    </row>
    <row r="17" spans="1:94" x14ac:dyDescent="0.3">
      <c r="A17" s="4"/>
      <c r="B17" s="1"/>
      <c r="C17" s="1"/>
      <c r="D17" s="1">
        <v>40</v>
      </c>
      <c r="E17" s="1">
        <v>1</v>
      </c>
      <c r="F17" s="1">
        <v>1</v>
      </c>
      <c r="G17" s="1">
        <v>0</v>
      </c>
      <c r="H17" s="1">
        <v>0</v>
      </c>
      <c r="I17" s="1">
        <v>0</v>
      </c>
      <c r="K17" s="1">
        <v>0</v>
      </c>
      <c r="L17" s="1">
        <v>1</v>
      </c>
      <c r="M17" s="1">
        <v>1</v>
      </c>
      <c r="N17" s="1">
        <v>1</v>
      </c>
      <c r="O17" s="1">
        <v>1</v>
      </c>
      <c r="P17" s="1">
        <v>1</v>
      </c>
      <c r="Q17" s="1">
        <v>0</v>
      </c>
      <c r="R17" s="1">
        <v>1</v>
      </c>
      <c r="S17" s="1">
        <v>0</v>
      </c>
      <c r="T17" s="1">
        <v>0</v>
      </c>
      <c r="V17" s="1">
        <v>4</v>
      </c>
      <c r="W17" s="1">
        <v>2</v>
      </c>
      <c r="X17" s="1">
        <v>1</v>
      </c>
      <c r="Z17" s="1">
        <v>13</v>
      </c>
      <c r="AB17" s="1">
        <v>1</v>
      </c>
      <c r="AC17" s="1">
        <v>1</v>
      </c>
      <c r="AD17" s="1">
        <v>0</v>
      </c>
      <c r="AE17" s="1">
        <v>0</v>
      </c>
      <c r="AF17" s="1" t="s">
        <v>98</v>
      </c>
      <c r="AG17" s="1" t="s">
        <v>104</v>
      </c>
      <c r="AH17" s="1">
        <v>1</v>
      </c>
      <c r="AI17" s="1">
        <v>0</v>
      </c>
      <c r="AJ17" s="1">
        <v>0</v>
      </c>
      <c r="AK17" s="1">
        <v>0</v>
      </c>
      <c r="AL17" s="1">
        <v>0</v>
      </c>
      <c r="AM17" s="1">
        <v>0</v>
      </c>
      <c r="AO17" s="1">
        <v>2</v>
      </c>
      <c r="AQ17" s="1">
        <v>0</v>
      </c>
      <c r="AR17" s="1">
        <v>1</v>
      </c>
      <c r="AS17" s="1">
        <v>0</v>
      </c>
      <c r="AT17" s="1">
        <v>1</v>
      </c>
      <c r="AU17" s="1">
        <v>0</v>
      </c>
      <c r="AV17" s="1">
        <v>0</v>
      </c>
      <c r="AX17" s="1">
        <v>0</v>
      </c>
      <c r="AY17" s="1">
        <v>0</v>
      </c>
      <c r="AZ17" s="1">
        <v>0</v>
      </c>
      <c r="BB17" s="1">
        <v>0</v>
      </c>
      <c r="BC17" s="1">
        <v>1</v>
      </c>
      <c r="BD17" s="1">
        <v>1</v>
      </c>
      <c r="BE17" s="1">
        <v>1</v>
      </c>
      <c r="BF17" s="1">
        <v>1</v>
      </c>
      <c r="BG17" s="1">
        <v>1</v>
      </c>
      <c r="BH17" s="1">
        <v>0</v>
      </c>
      <c r="BJ17" s="1">
        <v>2</v>
      </c>
      <c r="BK17" s="1">
        <v>0</v>
      </c>
      <c r="BL17" s="1">
        <v>25</v>
      </c>
      <c r="BM17" s="1">
        <v>40</v>
      </c>
      <c r="BN17" s="1">
        <v>20</v>
      </c>
      <c r="BS17" s="1">
        <v>5</v>
      </c>
      <c r="BT17" s="1">
        <v>10</v>
      </c>
      <c r="BW17" s="1">
        <v>0</v>
      </c>
      <c r="BX17" s="1">
        <v>0</v>
      </c>
      <c r="BY17" s="1">
        <v>0</v>
      </c>
      <c r="BZ17" s="1">
        <v>1</v>
      </c>
      <c r="CA17" s="1">
        <v>0</v>
      </c>
      <c r="CB17" s="1">
        <v>0</v>
      </c>
      <c r="CC17" s="1">
        <v>0</v>
      </c>
      <c r="CD17" s="1">
        <v>0</v>
      </c>
      <c r="CE17" s="1">
        <v>0</v>
      </c>
      <c r="CF17" s="1">
        <v>1</v>
      </c>
      <c r="CG17" s="1">
        <v>1</v>
      </c>
      <c r="CH17" s="1">
        <v>1</v>
      </c>
      <c r="CI17" s="1">
        <v>0</v>
      </c>
      <c r="CJ17" s="1">
        <v>0</v>
      </c>
      <c r="CL17" s="1">
        <v>0</v>
      </c>
      <c r="CM17" s="1">
        <v>1</v>
      </c>
      <c r="CN17" s="1">
        <v>4</v>
      </c>
      <c r="CO17" s="1">
        <v>4</v>
      </c>
      <c r="CP17" s="3" t="s">
        <v>100</v>
      </c>
    </row>
    <row r="18" spans="1:94" x14ac:dyDescent="0.3">
      <c r="A18" s="4"/>
      <c r="B18" s="1"/>
      <c r="C18" s="1"/>
      <c r="D18" s="1">
        <v>200</v>
      </c>
      <c r="E18" s="1">
        <v>0</v>
      </c>
      <c r="F18" s="1">
        <v>1</v>
      </c>
      <c r="G18" s="1">
        <v>0</v>
      </c>
      <c r="H18" s="1">
        <v>0</v>
      </c>
      <c r="I18" s="1">
        <v>0</v>
      </c>
      <c r="K18" s="1">
        <v>0</v>
      </c>
      <c r="L18" s="1">
        <v>1</v>
      </c>
      <c r="M18" s="1">
        <v>1</v>
      </c>
      <c r="N18" s="1">
        <v>1</v>
      </c>
      <c r="O18" s="1">
        <v>1</v>
      </c>
      <c r="P18" s="1">
        <v>1</v>
      </c>
      <c r="Q18" s="1">
        <v>0</v>
      </c>
      <c r="R18" s="1">
        <v>1</v>
      </c>
      <c r="S18" s="1">
        <v>0</v>
      </c>
      <c r="T18" s="1">
        <v>0</v>
      </c>
      <c r="V18" s="1">
        <v>4</v>
      </c>
      <c r="W18" s="1">
        <v>1</v>
      </c>
      <c r="Z18" s="1">
        <v>4</v>
      </c>
      <c r="AB18" s="1">
        <v>1</v>
      </c>
      <c r="AC18" s="1">
        <v>0</v>
      </c>
      <c r="AD18" s="1">
        <v>0</v>
      </c>
      <c r="AE18" s="1">
        <v>0</v>
      </c>
      <c r="AF18" s="1" t="s">
        <v>103</v>
      </c>
      <c r="AG18" s="1" t="s">
        <v>104</v>
      </c>
      <c r="AH18" s="1">
        <v>0</v>
      </c>
      <c r="AI18" s="1">
        <v>0</v>
      </c>
      <c r="AJ18" s="1">
        <v>0</v>
      </c>
      <c r="AK18" s="1">
        <v>0</v>
      </c>
      <c r="AL18" s="1">
        <v>0</v>
      </c>
      <c r="AM18" s="1">
        <v>0</v>
      </c>
      <c r="AQ18" s="1">
        <v>0</v>
      </c>
      <c r="AR18" s="1">
        <v>0</v>
      </c>
      <c r="AS18" s="1">
        <v>0</v>
      </c>
      <c r="AT18" s="1">
        <v>1</v>
      </c>
      <c r="AU18" s="1">
        <v>0</v>
      </c>
      <c r="AV18" s="1">
        <v>1</v>
      </c>
      <c r="AX18" s="1">
        <v>0</v>
      </c>
      <c r="AY18" s="1">
        <v>0</v>
      </c>
      <c r="AZ18" s="1">
        <v>0</v>
      </c>
      <c r="BB18" s="1">
        <v>0</v>
      </c>
      <c r="BC18" s="1">
        <v>0</v>
      </c>
      <c r="BD18" s="1">
        <v>0</v>
      </c>
      <c r="BE18" s="5">
        <v>1</v>
      </c>
      <c r="BF18" s="1">
        <v>0</v>
      </c>
      <c r="BG18" s="1">
        <v>0</v>
      </c>
      <c r="BH18" s="1">
        <v>1</v>
      </c>
      <c r="BJ18" s="1">
        <v>0</v>
      </c>
      <c r="BK18" s="1">
        <v>0</v>
      </c>
      <c r="BL18" s="1">
        <v>65</v>
      </c>
      <c r="BT18" s="1">
        <v>15</v>
      </c>
      <c r="BU18" s="1">
        <v>20</v>
      </c>
      <c r="BW18" s="1">
        <v>0</v>
      </c>
      <c r="BX18" s="1">
        <v>0</v>
      </c>
      <c r="BY18" s="1">
        <v>0</v>
      </c>
      <c r="BZ18" s="1">
        <v>0</v>
      </c>
      <c r="CA18" s="1">
        <v>0</v>
      </c>
      <c r="CB18" s="1">
        <v>0</v>
      </c>
      <c r="CC18" s="1">
        <v>0</v>
      </c>
      <c r="CD18" s="1">
        <v>0</v>
      </c>
      <c r="CE18" s="1">
        <v>0</v>
      </c>
      <c r="CF18" s="1">
        <v>1</v>
      </c>
      <c r="CG18" s="1">
        <v>1</v>
      </c>
      <c r="CH18" s="1">
        <v>1</v>
      </c>
      <c r="CI18" s="1">
        <v>0</v>
      </c>
      <c r="CJ18" s="1">
        <v>0</v>
      </c>
      <c r="CL18" s="1">
        <v>0</v>
      </c>
      <c r="CM18" s="1">
        <v>0</v>
      </c>
      <c r="CN18" s="1" t="s">
        <v>100</v>
      </c>
      <c r="CO18" s="1">
        <v>4</v>
      </c>
      <c r="CP18" s="3" t="s">
        <v>100</v>
      </c>
    </row>
    <row r="19" spans="1:94" x14ac:dyDescent="0.3">
      <c r="A19" s="4"/>
      <c r="B19" s="1"/>
      <c r="C19" s="1"/>
      <c r="D19" s="1">
        <v>35</v>
      </c>
      <c r="E19" s="1">
        <v>1</v>
      </c>
      <c r="F19" s="1">
        <v>0</v>
      </c>
      <c r="G19" s="1">
        <v>1</v>
      </c>
      <c r="H19" s="1">
        <v>1</v>
      </c>
      <c r="I19" s="1">
        <v>1</v>
      </c>
      <c r="K19" s="1">
        <v>0</v>
      </c>
      <c r="L19" s="1">
        <v>1</v>
      </c>
      <c r="M19" s="1">
        <v>0</v>
      </c>
      <c r="N19" s="1">
        <v>1</v>
      </c>
      <c r="O19" s="1">
        <v>1</v>
      </c>
      <c r="P19" s="1">
        <v>1</v>
      </c>
      <c r="Q19" s="1">
        <v>1</v>
      </c>
      <c r="R19" s="1">
        <v>1</v>
      </c>
      <c r="S19" s="1">
        <v>1</v>
      </c>
      <c r="T19" s="1">
        <v>0</v>
      </c>
      <c r="V19" s="1">
        <v>3</v>
      </c>
      <c r="W19" s="1">
        <v>0</v>
      </c>
      <c r="X19" s="1">
        <v>1.5</v>
      </c>
      <c r="Y19" s="1">
        <v>0</v>
      </c>
      <c r="Z19" s="1">
        <v>4</v>
      </c>
      <c r="AB19" s="1">
        <v>1</v>
      </c>
      <c r="AC19" s="1">
        <v>0</v>
      </c>
      <c r="AD19" s="1">
        <v>0</v>
      </c>
      <c r="AE19" s="1">
        <v>0</v>
      </c>
      <c r="AF19" s="1" t="s">
        <v>105</v>
      </c>
      <c r="AG19" s="1" t="s">
        <v>142</v>
      </c>
      <c r="AH19" s="1">
        <v>0</v>
      </c>
      <c r="AI19" s="1">
        <v>0</v>
      </c>
      <c r="AJ19" s="1">
        <v>0</v>
      </c>
      <c r="AK19" s="1">
        <v>1</v>
      </c>
      <c r="AL19" s="1">
        <v>0</v>
      </c>
      <c r="AM19" s="1">
        <v>0</v>
      </c>
      <c r="AQ19" s="1">
        <v>1</v>
      </c>
      <c r="AR19" s="1">
        <v>1</v>
      </c>
      <c r="AS19" s="1">
        <v>0</v>
      </c>
      <c r="AT19" s="1">
        <v>0</v>
      </c>
      <c r="AU19" s="1">
        <v>0</v>
      </c>
      <c r="AV19" s="1">
        <v>0</v>
      </c>
      <c r="AX19" s="1">
        <v>0</v>
      </c>
      <c r="AY19" s="1">
        <v>0</v>
      </c>
      <c r="AZ19" s="1">
        <v>0</v>
      </c>
      <c r="BB19" s="1">
        <v>0</v>
      </c>
      <c r="BC19" s="1">
        <v>1</v>
      </c>
      <c r="BD19" s="1">
        <v>0</v>
      </c>
      <c r="BE19" s="1">
        <v>1</v>
      </c>
      <c r="BF19" s="1">
        <v>0</v>
      </c>
      <c r="BG19" s="1">
        <v>1</v>
      </c>
      <c r="BH19" s="1">
        <v>1</v>
      </c>
      <c r="BJ19" s="1">
        <v>1</v>
      </c>
      <c r="BK19" s="1">
        <v>40</v>
      </c>
      <c r="BL19" s="1">
        <v>50</v>
      </c>
      <c r="BM19" s="1">
        <v>25</v>
      </c>
      <c r="BN19" s="1">
        <v>25</v>
      </c>
      <c r="BW19" s="1">
        <v>0</v>
      </c>
      <c r="BX19" s="1">
        <v>0</v>
      </c>
      <c r="BY19" s="1">
        <v>0</v>
      </c>
      <c r="BZ19" s="1">
        <v>1</v>
      </c>
      <c r="CA19" s="1">
        <v>0</v>
      </c>
      <c r="CB19" s="1">
        <v>0</v>
      </c>
      <c r="CC19" s="1">
        <v>0</v>
      </c>
      <c r="CD19" s="1">
        <v>0</v>
      </c>
      <c r="CE19" s="1">
        <v>0</v>
      </c>
      <c r="CF19" s="1">
        <v>0</v>
      </c>
      <c r="CG19" s="1">
        <v>1</v>
      </c>
      <c r="CH19" s="1">
        <v>0</v>
      </c>
      <c r="CI19" s="1">
        <v>1</v>
      </c>
      <c r="CJ19" s="1">
        <v>0</v>
      </c>
      <c r="CL19" s="1">
        <v>1</v>
      </c>
      <c r="CM19" s="1">
        <v>0</v>
      </c>
      <c r="CN19" s="1">
        <v>4</v>
      </c>
      <c r="CO19" s="1">
        <v>2</v>
      </c>
      <c r="CP19" s="3" t="s">
        <v>100</v>
      </c>
    </row>
    <row r="20" spans="1:94" x14ac:dyDescent="0.3">
      <c r="A20" s="4"/>
      <c r="B20" s="1"/>
      <c r="C20" s="1"/>
      <c r="D20" s="1">
        <v>175</v>
      </c>
      <c r="E20" s="1">
        <v>1</v>
      </c>
      <c r="F20" s="1">
        <v>1</v>
      </c>
      <c r="G20" s="1">
        <v>0</v>
      </c>
      <c r="H20" s="1">
        <v>1</v>
      </c>
      <c r="I20" s="1">
        <v>0</v>
      </c>
      <c r="K20" s="1">
        <v>0</v>
      </c>
      <c r="L20" s="1">
        <v>1</v>
      </c>
      <c r="M20" s="1">
        <v>1</v>
      </c>
      <c r="N20" s="1">
        <v>1</v>
      </c>
      <c r="O20" s="1">
        <v>0</v>
      </c>
      <c r="P20" s="1">
        <v>0</v>
      </c>
      <c r="Q20" s="1">
        <v>1</v>
      </c>
      <c r="R20" s="1">
        <v>0</v>
      </c>
      <c r="S20" s="1">
        <v>0</v>
      </c>
      <c r="T20" s="1">
        <v>1</v>
      </c>
      <c r="V20" s="1">
        <v>5</v>
      </c>
      <c r="W20" s="1">
        <v>3</v>
      </c>
      <c r="Z20" s="1">
        <v>8</v>
      </c>
      <c r="AB20" s="1">
        <v>1</v>
      </c>
      <c r="AC20" s="1">
        <v>0</v>
      </c>
      <c r="AD20" s="1">
        <v>0</v>
      </c>
      <c r="AE20" s="1">
        <v>0</v>
      </c>
      <c r="AF20" s="1" t="s">
        <v>98</v>
      </c>
      <c r="AG20" s="1" t="s">
        <v>99</v>
      </c>
      <c r="AH20" s="1">
        <v>0</v>
      </c>
      <c r="AI20" s="1">
        <v>0</v>
      </c>
      <c r="AJ20" s="1">
        <v>0</v>
      </c>
      <c r="AK20" s="1">
        <v>1</v>
      </c>
      <c r="AL20" s="1">
        <v>0</v>
      </c>
      <c r="AM20" s="1">
        <v>1</v>
      </c>
      <c r="AO20" s="1">
        <v>3</v>
      </c>
      <c r="AQ20" s="1">
        <v>0</v>
      </c>
      <c r="AR20" s="1">
        <v>1</v>
      </c>
      <c r="AS20" s="1">
        <v>0</v>
      </c>
      <c r="AT20" s="1">
        <v>1</v>
      </c>
      <c r="AU20" s="1">
        <v>0</v>
      </c>
      <c r="AV20" s="1">
        <v>1</v>
      </c>
      <c r="AX20" s="1">
        <v>1</v>
      </c>
      <c r="AY20" s="1">
        <v>0</v>
      </c>
      <c r="AZ20" s="1">
        <v>1</v>
      </c>
      <c r="BB20" s="1">
        <v>0</v>
      </c>
      <c r="BC20" s="1">
        <v>1</v>
      </c>
      <c r="BD20" s="1">
        <v>1</v>
      </c>
      <c r="BE20" s="1">
        <v>1</v>
      </c>
      <c r="BF20" s="1">
        <v>1</v>
      </c>
      <c r="BG20" s="1">
        <v>1</v>
      </c>
      <c r="BH20" s="1">
        <v>0</v>
      </c>
      <c r="BJ20" s="1">
        <v>2</v>
      </c>
      <c r="BL20" s="1">
        <v>50</v>
      </c>
      <c r="BM20" s="1">
        <v>30</v>
      </c>
      <c r="BN20" s="1">
        <v>20</v>
      </c>
      <c r="BW20" s="1">
        <v>0</v>
      </c>
      <c r="BX20" s="1">
        <v>0</v>
      </c>
      <c r="BY20" s="1">
        <v>0</v>
      </c>
      <c r="BZ20" s="1">
        <v>0</v>
      </c>
      <c r="CA20" s="1">
        <v>0</v>
      </c>
      <c r="CB20" s="1">
        <v>0</v>
      </c>
      <c r="CC20" s="1">
        <v>0</v>
      </c>
      <c r="CD20" s="1">
        <v>0</v>
      </c>
      <c r="CE20" s="1">
        <v>1</v>
      </c>
      <c r="CF20" s="1">
        <v>0</v>
      </c>
      <c r="CG20" s="1">
        <v>1</v>
      </c>
      <c r="CH20" s="1">
        <v>0</v>
      </c>
      <c r="CI20" s="1">
        <v>1</v>
      </c>
      <c r="CJ20" s="1">
        <v>1</v>
      </c>
      <c r="CL20" s="1">
        <v>1</v>
      </c>
      <c r="CM20" s="1">
        <v>1</v>
      </c>
      <c r="CN20" s="1">
        <v>3</v>
      </c>
      <c r="CO20" s="1">
        <v>3</v>
      </c>
      <c r="CP20" s="3">
        <v>2</v>
      </c>
    </row>
    <row r="21" spans="1:94" x14ac:dyDescent="0.3">
      <c r="A21" s="4"/>
      <c r="B21" s="1"/>
      <c r="C21" s="1"/>
      <c r="D21" s="1">
        <v>65</v>
      </c>
      <c r="E21" s="1">
        <v>1</v>
      </c>
      <c r="F21" s="1">
        <v>1</v>
      </c>
      <c r="G21" s="1">
        <v>1</v>
      </c>
      <c r="H21" s="1">
        <v>1</v>
      </c>
      <c r="I21" s="1">
        <v>0</v>
      </c>
      <c r="K21" s="1">
        <v>0</v>
      </c>
      <c r="L21" s="1">
        <v>1</v>
      </c>
      <c r="M21" s="1">
        <v>1</v>
      </c>
      <c r="N21" s="1">
        <v>1</v>
      </c>
      <c r="O21" s="1">
        <v>1</v>
      </c>
      <c r="P21" s="1">
        <v>0</v>
      </c>
      <c r="Q21" s="1">
        <v>1</v>
      </c>
      <c r="R21" s="1">
        <v>1</v>
      </c>
      <c r="S21" s="1">
        <v>1</v>
      </c>
      <c r="T21" s="1">
        <v>1</v>
      </c>
      <c r="V21" s="1">
        <v>10</v>
      </c>
      <c r="W21" s="1">
        <v>1</v>
      </c>
      <c r="X21" s="1">
        <v>0.5</v>
      </c>
      <c r="Y21" s="1">
        <v>0</v>
      </c>
      <c r="Z21" s="1">
        <v>15</v>
      </c>
      <c r="AB21" s="1">
        <v>1</v>
      </c>
      <c r="AC21" s="1">
        <v>0</v>
      </c>
      <c r="AD21" s="1">
        <v>0</v>
      </c>
      <c r="AE21" s="1">
        <v>1</v>
      </c>
      <c r="AF21" s="1" t="s">
        <v>105</v>
      </c>
      <c r="AG21" s="1" t="s">
        <v>142</v>
      </c>
      <c r="AH21" s="1">
        <v>0</v>
      </c>
      <c r="AI21" s="1">
        <v>0</v>
      </c>
      <c r="AJ21" s="1">
        <v>0</v>
      </c>
      <c r="AK21" s="1">
        <v>1</v>
      </c>
      <c r="AL21" s="1">
        <v>0</v>
      </c>
      <c r="AM21" s="1">
        <v>0</v>
      </c>
      <c r="AQ21" s="1">
        <v>0</v>
      </c>
      <c r="AR21" s="1">
        <v>1</v>
      </c>
      <c r="AS21" s="1">
        <v>1</v>
      </c>
      <c r="AT21" s="1">
        <v>1</v>
      </c>
      <c r="AU21" s="1">
        <v>1</v>
      </c>
      <c r="AV21" s="1">
        <v>1</v>
      </c>
      <c r="AX21" s="1">
        <v>0</v>
      </c>
      <c r="AY21" s="1">
        <v>0</v>
      </c>
      <c r="AZ21" s="1">
        <v>1</v>
      </c>
      <c r="BB21" s="1">
        <v>1</v>
      </c>
      <c r="BC21" s="1">
        <v>1</v>
      </c>
      <c r="BD21" s="1">
        <v>1</v>
      </c>
      <c r="BE21" s="1">
        <v>1</v>
      </c>
      <c r="BF21" s="1">
        <v>1</v>
      </c>
      <c r="BG21" s="1">
        <v>1</v>
      </c>
      <c r="BH21" s="1">
        <v>0</v>
      </c>
      <c r="BJ21" s="1">
        <v>1</v>
      </c>
      <c r="BK21" s="1">
        <v>50</v>
      </c>
      <c r="BL21" s="1">
        <v>20</v>
      </c>
      <c r="BM21" s="1">
        <v>15</v>
      </c>
      <c r="BN21" s="1">
        <v>7</v>
      </c>
      <c r="BO21" s="1">
        <v>43</v>
      </c>
      <c r="BS21" s="1">
        <v>5</v>
      </c>
      <c r="BU21" s="1">
        <v>5</v>
      </c>
      <c r="BW21" s="1">
        <v>1</v>
      </c>
      <c r="BX21" s="1">
        <v>0</v>
      </c>
      <c r="BY21" s="1">
        <v>0</v>
      </c>
      <c r="BZ21" s="1">
        <v>0</v>
      </c>
      <c r="CA21" s="1">
        <v>1</v>
      </c>
      <c r="CB21" s="1">
        <v>1</v>
      </c>
      <c r="CC21" s="1">
        <v>0</v>
      </c>
      <c r="CD21" s="1">
        <v>0</v>
      </c>
      <c r="CE21" s="1">
        <v>0</v>
      </c>
      <c r="CF21" s="1">
        <v>0</v>
      </c>
      <c r="CG21" s="1">
        <v>1</v>
      </c>
      <c r="CH21" s="1">
        <v>0</v>
      </c>
      <c r="CI21" s="1">
        <v>1</v>
      </c>
      <c r="CJ21" s="1">
        <v>0</v>
      </c>
      <c r="CL21" s="1">
        <v>0</v>
      </c>
      <c r="CM21" s="1">
        <v>0</v>
      </c>
      <c r="CN21" s="1">
        <v>3</v>
      </c>
      <c r="CO21" s="1">
        <v>3</v>
      </c>
      <c r="CP21" s="3">
        <v>3</v>
      </c>
    </row>
    <row r="22" spans="1:94" x14ac:dyDescent="0.3">
      <c r="A22" s="4"/>
      <c r="B22" s="1"/>
      <c r="C22" s="1"/>
      <c r="D22" s="1">
        <v>80</v>
      </c>
      <c r="E22" s="1">
        <v>1</v>
      </c>
      <c r="F22" s="1">
        <v>1</v>
      </c>
      <c r="G22" s="1">
        <v>0</v>
      </c>
      <c r="H22" s="1">
        <v>0</v>
      </c>
      <c r="I22" s="1">
        <v>0</v>
      </c>
      <c r="K22" s="1">
        <v>0</v>
      </c>
      <c r="L22" s="1">
        <v>1</v>
      </c>
      <c r="M22" s="1">
        <v>1</v>
      </c>
      <c r="N22" s="1">
        <v>1</v>
      </c>
      <c r="O22" s="1">
        <v>1</v>
      </c>
      <c r="P22" s="1">
        <v>1</v>
      </c>
      <c r="Q22" s="1">
        <v>1</v>
      </c>
      <c r="R22" s="1">
        <v>1</v>
      </c>
      <c r="S22" s="1">
        <v>1</v>
      </c>
      <c r="T22" s="1">
        <v>0</v>
      </c>
      <c r="V22" s="1">
        <v>4</v>
      </c>
      <c r="W22" s="1">
        <v>2</v>
      </c>
      <c r="X22" s="1">
        <v>0.3</v>
      </c>
      <c r="Y22" s="1">
        <v>0</v>
      </c>
      <c r="Z22" s="1">
        <v>2</v>
      </c>
      <c r="AB22" s="1">
        <v>0</v>
      </c>
      <c r="AC22" s="1">
        <v>0</v>
      </c>
      <c r="AD22" s="1">
        <v>0</v>
      </c>
      <c r="AE22" s="1">
        <v>0</v>
      </c>
      <c r="AF22" s="1" t="s">
        <v>98</v>
      </c>
      <c r="AG22" s="1" t="s">
        <v>104</v>
      </c>
      <c r="AH22" s="1">
        <v>0</v>
      </c>
      <c r="AI22" s="1">
        <v>0</v>
      </c>
      <c r="AJ22" s="1">
        <v>1</v>
      </c>
      <c r="AK22" s="1">
        <v>0</v>
      </c>
      <c r="AL22" s="1">
        <v>0</v>
      </c>
      <c r="AM22" s="1">
        <v>0</v>
      </c>
      <c r="AO22" s="1">
        <v>2</v>
      </c>
      <c r="AQ22" s="1">
        <v>0</v>
      </c>
      <c r="AR22" s="1">
        <v>1</v>
      </c>
      <c r="AS22" s="1">
        <v>1</v>
      </c>
      <c r="AT22" s="1">
        <v>0</v>
      </c>
      <c r="AU22" s="1">
        <v>0</v>
      </c>
      <c r="AV22" s="1">
        <v>0</v>
      </c>
      <c r="AX22" s="1">
        <v>0</v>
      </c>
      <c r="AY22" s="1">
        <v>0</v>
      </c>
      <c r="AZ22" s="1">
        <v>0</v>
      </c>
      <c r="BB22" s="1">
        <v>0</v>
      </c>
      <c r="BC22" s="1">
        <v>1</v>
      </c>
      <c r="BD22" s="1">
        <v>1</v>
      </c>
      <c r="BE22" s="1">
        <v>1</v>
      </c>
      <c r="BF22" s="1">
        <v>1</v>
      </c>
      <c r="BG22" s="1">
        <v>1</v>
      </c>
      <c r="BH22" s="1">
        <v>0</v>
      </c>
      <c r="BJ22" s="1">
        <v>2</v>
      </c>
      <c r="BK22" s="1">
        <v>0</v>
      </c>
      <c r="BL22" s="1">
        <v>40</v>
      </c>
      <c r="BM22" s="1">
        <v>20</v>
      </c>
      <c r="BN22" s="1">
        <v>30</v>
      </c>
      <c r="BO22" s="1">
        <v>11</v>
      </c>
      <c r="BU22" s="1">
        <v>10</v>
      </c>
      <c r="BW22" s="1">
        <v>0</v>
      </c>
      <c r="BX22" s="1">
        <v>0</v>
      </c>
      <c r="BY22" s="1">
        <v>0</v>
      </c>
      <c r="BZ22" s="1">
        <v>0</v>
      </c>
      <c r="CA22" s="1">
        <v>0</v>
      </c>
      <c r="CB22" s="1">
        <v>1</v>
      </c>
      <c r="CC22" s="1">
        <v>0</v>
      </c>
      <c r="CD22" s="1">
        <v>0</v>
      </c>
      <c r="CE22" s="1">
        <v>1</v>
      </c>
      <c r="CF22" s="1">
        <v>0</v>
      </c>
      <c r="CG22" s="1">
        <v>0</v>
      </c>
      <c r="CH22" s="1">
        <v>0</v>
      </c>
      <c r="CI22" s="1">
        <v>1</v>
      </c>
      <c r="CJ22" s="1">
        <v>0</v>
      </c>
      <c r="CL22" s="1">
        <v>0</v>
      </c>
      <c r="CM22" s="1">
        <v>0</v>
      </c>
      <c r="CN22" s="1">
        <v>3</v>
      </c>
      <c r="CO22" s="1">
        <v>4</v>
      </c>
      <c r="CP22" s="3">
        <v>3</v>
      </c>
    </row>
    <row r="23" spans="1:94" x14ac:dyDescent="0.3">
      <c r="A23" s="4"/>
      <c r="B23" s="1"/>
      <c r="C23" s="1"/>
      <c r="D23" s="1">
        <v>50</v>
      </c>
      <c r="E23" s="1">
        <v>1</v>
      </c>
      <c r="F23" s="1">
        <v>1</v>
      </c>
      <c r="G23" s="1">
        <v>0</v>
      </c>
      <c r="H23" s="1">
        <v>1</v>
      </c>
      <c r="I23" s="1">
        <v>0</v>
      </c>
      <c r="K23" s="1">
        <v>0</v>
      </c>
      <c r="L23" s="1">
        <v>1</v>
      </c>
      <c r="M23" s="1">
        <v>0</v>
      </c>
      <c r="N23" s="1">
        <v>1</v>
      </c>
      <c r="O23" s="1">
        <v>1</v>
      </c>
      <c r="P23" s="1">
        <v>1</v>
      </c>
      <c r="Q23" s="1">
        <v>1</v>
      </c>
      <c r="R23" s="1">
        <v>1</v>
      </c>
      <c r="S23" s="1">
        <v>1</v>
      </c>
      <c r="T23" s="1">
        <v>0</v>
      </c>
      <c r="V23" s="1">
        <v>4</v>
      </c>
      <c r="W23" s="1">
        <v>1</v>
      </c>
      <c r="X23" s="1">
        <v>1</v>
      </c>
      <c r="Y23" s="1">
        <v>0</v>
      </c>
      <c r="Z23" s="1">
        <v>5</v>
      </c>
      <c r="AB23" s="1">
        <v>0</v>
      </c>
      <c r="AC23" s="1">
        <v>0</v>
      </c>
      <c r="AD23" s="1">
        <v>1</v>
      </c>
      <c r="AE23" s="1">
        <v>0</v>
      </c>
      <c r="AF23" s="1" t="s">
        <v>98</v>
      </c>
      <c r="AG23" s="1" t="s">
        <v>142</v>
      </c>
      <c r="AH23" s="1">
        <v>1</v>
      </c>
      <c r="AI23" s="1">
        <v>0</v>
      </c>
      <c r="AJ23" s="1">
        <v>0</v>
      </c>
      <c r="AK23" s="1">
        <v>0</v>
      </c>
      <c r="AL23" s="1">
        <v>0</v>
      </c>
      <c r="AM23" s="1">
        <v>0</v>
      </c>
      <c r="AO23" s="1">
        <v>1</v>
      </c>
      <c r="AP23" s="1">
        <v>1</v>
      </c>
      <c r="AQ23" s="1">
        <v>1</v>
      </c>
      <c r="AR23" s="1">
        <v>1</v>
      </c>
      <c r="AS23" s="1">
        <v>0</v>
      </c>
      <c r="AT23" s="1">
        <v>1</v>
      </c>
      <c r="AU23" s="1">
        <v>1</v>
      </c>
      <c r="AV23" s="1">
        <v>0</v>
      </c>
      <c r="AX23" s="1">
        <v>0</v>
      </c>
      <c r="AY23" s="5">
        <v>1</v>
      </c>
      <c r="AZ23" s="1">
        <v>1</v>
      </c>
      <c r="BB23" s="1">
        <v>0</v>
      </c>
      <c r="BC23" s="1">
        <v>1</v>
      </c>
      <c r="BD23" s="1">
        <v>1</v>
      </c>
      <c r="BE23" s="1">
        <v>1</v>
      </c>
      <c r="BF23" s="1">
        <v>1</v>
      </c>
      <c r="BG23" s="1">
        <v>0</v>
      </c>
      <c r="BH23" s="1">
        <v>1</v>
      </c>
      <c r="BJ23" s="1">
        <v>1</v>
      </c>
      <c r="BK23" s="1">
        <v>15</v>
      </c>
      <c r="BL23" s="1">
        <v>42</v>
      </c>
      <c r="BM23" s="1">
        <v>18</v>
      </c>
      <c r="BP23" s="1">
        <v>1.5</v>
      </c>
      <c r="BR23" s="1">
        <v>1</v>
      </c>
      <c r="BS23" s="1">
        <v>3.5</v>
      </c>
      <c r="BT23" s="1">
        <v>34</v>
      </c>
      <c r="BW23" s="1">
        <v>1</v>
      </c>
      <c r="BX23" s="1">
        <v>0</v>
      </c>
      <c r="BY23" s="1">
        <v>0</v>
      </c>
      <c r="BZ23" s="1">
        <v>1</v>
      </c>
      <c r="CA23" s="1">
        <v>1</v>
      </c>
      <c r="CB23" s="1">
        <v>0</v>
      </c>
      <c r="CC23" s="1">
        <v>0</v>
      </c>
      <c r="CD23" s="1">
        <v>0</v>
      </c>
      <c r="CE23" s="1">
        <v>0</v>
      </c>
      <c r="CF23" s="1">
        <v>0</v>
      </c>
      <c r="CG23" s="1">
        <v>1</v>
      </c>
      <c r="CH23" s="1">
        <v>1</v>
      </c>
      <c r="CI23" s="1">
        <v>1</v>
      </c>
      <c r="CJ23" s="1">
        <v>1</v>
      </c>
      <c r="CL23" s="1">
        <v>1</v>
      </c>
      <c r="CM23" s="1">
        <v>0</v>
      </c>
      <c r="CN23" s="1">
        <v>3</v>
      </c>
      <c r="CO23" s="1" t="s">
        <v>102</v>
      </c>
      <c r="CP23" s="3">
        <v>3</v>
      </c>
    </row>
    <row r="24" spans="1:94" x14ac:dyDescent="0.3">
      <c r="A24" s="4"/>
      <c r="B24" s="1"/>
      <c r="C24" s="1"/>
      <c r="D24" s="1">
        <v>100</v>
      </c>
      <c r="E24" s="1">
        <v>1</v>
      </c>
      <c r="F24" s="1">
        <v>1</v>
      </c>
      <c r="G24" s="1">
        <v>0</v>
      </c>
      <c r="H24" s="1">
        <v>1</v>
      </c>
      <c r="I24" s="1">
        <v>0</v>
      </c>
      <c r="K24" s="1">
        <v>0</v>
      </c>
      <c r="L24" s="1">
        <v>1</v>
      </c>
      <c r="M24" s="1">
        <v>1</v>
      </c>
      <c r="N24" s="1">
        <v>1</v>
      </c>
      <c r="O24" s="1">
        <v>1</v>
      </c>
      <c r="P24" s="1">
        <v>1</v>
      </c>
      <c r="Q24" s="1">
        <v>1</v>
      </c>
      <c r="R24" s="1">
        <v>1</v>
      </c>
      <c r="S24" s="1">
        <v>1</v>
      </c>
      <c r="T24" s="1">
        <v>0</v>
      </c>
      <c r="V24" s="1">
        <v>5</v>
      </c>
      <c r="W24" s="1">
        <v>2</v>
      </c>
      <c r="X24" s="1">
        <v>0</v>
      </c>
      <c r="Y24" s="1">
        <v>0</v>
      </c>
      <c r="Z24" s="1">
        <v>10</v>
      </c>
      <c r="AB24" s="1">
        <v>0</v>
      </c>
      <c r="AC24" s="1">
        <v>0</v>
      </c>
      <c r="AD24" s="1">
        <v>0</v>
      </c>
      <c r="AE24" s="1">
        <v>0</v>
      </c>
      <c r="AF24" s="1" t="s">
        <v>98</v>
      </c>
      <c r="AG24" s="1" t="s">
        <v>142</v>
      </c>
      <c r="AH24" s="1">
        <v>1</v>
      </c>
      <c r="AI24" s="1">
        <v>0</v>
      </c>
      <c r="AJ24" s="1">
        <v>0</v>
      </c>
      <c r="AK24" s="1">
        <v>0</v>
      </c>
      <c r="AL24" s="1">
        <v>0</v>
      </c>
      <c r="AM24" s="1">
        <v>0</v>
      </c>
      <c r="AO24" s="1">
        <v>2</v>
      </c>
      <c r="AP24" s="1">
        <v>2</v>
      </c>
      <c r="AQ24" s="1">
        <v>0</v>
      </c>
      <c r="AR24" s="1">
        <v>1</v>
      </c>
      <c r="AS24" s="1">
        <v>0</v>
      </c>
      <c r="AT24" s="1">
        <v>0</v>
      </c>
      <c r="AU24" s="1">
        <v>0</v>
      </c>
      <c r="AV24" s="1">
        <v>0</v>
      </c>
      <c r="AX24" s="1">
        <v>0</v>
      </c>
      <c r="AY24" s="1">
        <v>0</v>
      </c>
      <c r="AZ24" s="1">
        <v>1</v>
      </c>
      <c r="BB24" s="1">
        <v>0</v>
      </c>
      <c r="BC24" s="1">
        <v>1</v>
      </c>
      <c r="BD24" s="1">
        <v>1</v>
      </c>
      <c r="BE24" s="1">
        <v>1</v>
      </c>
      <c r="BF24" s="1">
        <v>1</v>
      </c>
      <c r="BG24" s="1">
        <v>0</v>
      </c>
      <c r="BH24" s="1">
        <v>0</v>
      </c>
      <c r="BJ24" s="1">
        <v>2</v>
      </c>
      <c r="BK24" s="1">
        <v>15</v>
      </c>
      <c r="BL24" s="1">
        <v>45</v>
      </c>
      <c r="BM24" s="1">
        <v>30</v>
      </c>
      <c r="BN24" s="1">
        <v>19</v>
      </c>
      <c r="BP24" s="1">
        <v>2</v>
      </c>
      <c r="BS24" s="1">
        <v>4</v>
      </c>
      <c r="BW24" s="1">
        <v>0</v>
      </c>
      <c r="BX24" s="1">
        <v>0</v>
      </c>
      <c r="BY24" s="1">
        <v>0</v>
      </c>
      <c r="BZ24" s="1">
        <v>1</v>
      </c>
      <c r="CA24" s="1">
        <v>0</v>
      </c>
      <c r="CB24" s="1">
        <v>0</v>
      </c>
      <c r="CC24" s="1">
        <v>1</v>
      </c>
      <c r="CD24" s="1">
        <v>0</v>
      </c>
      <c r="CE24" s="1">
        <v>0</v>
      </c>
      <c r="CF24" s="1">
        <v>0</v>
      </c>
      <c r="CG24" s="1">
        <v>1</v>
      </c>
      <c r="CH24" s="1">
        <v>0</v>
      </c>
      <c r="CI24" s="1">
        <v>1</v>
      </c>
      <c r="CJ24" s="1">
        <v>0</v>
      </c>
      <c r="CL24" s="1">
        <v>1</v>
      </c>
      <c r="CM24" s="1">
        <v>0</v>
      </c>
      <c r="CN24" s="1">
        <v>2</v>
      </c>
      <c r="CO24" s="1">
        <v>3</v>
      </c>
      <c r="CP24" s="3">
        <v>3</v>
      </c>
    </row>
    <row r="25" spans="1:94" x14ac:dyDescent="0.3">
      <c r="A25" s="4"/>
      <c r="B25" s="1"/>
      <c r="C25" s="1"/>
      <c r="D25" s="1">
        <v>75</v>
      </c>
      <c r="E25" s="1">
        <v>1</v>
      </c>
      <c r="F25" s="1">
        <v>1</v>
      </c>
      <c r="G25" s="1">
        <v>0</v>
      </c>
      <c r="H25" s="1">
        <v>0</v>
      </c>
      <c r="I25" s="1">
        <v>0</v>
      </c>
      <c r="K25" s="1">
        <v>0</v>
      </c>
      <c r="L25" s="1">
        <v>0</v>
      </c>
      <c r="M25" s="1">
        <v>0</v>
      </c>
      <c r="N25" s="1">
        <v>0</v>
      </c>
      <c r="O25" s="1">
        <v>0</v>
      </c>
      <c r="P25" s="1">
        <v>0</v>
      </c>
      <c r="Q25" s="1">
        <v>1</v>
      </c>
      <c r="R25" s="1">
        <v>0</v>
      </c>
      <c r="S25" s="1">
        <v>0</v>
      </c>
      <c r="T25" s="1">
        <v>0</v>
      </c>
      <c r="V25" s="1">
        <v>1</v>
      </c>
      <c r="W25" s="1">
        <v>1</v>
      </c>
      <c r="X25" s="1">
        <v>0</v>
      </c>
      <c r="Y25" s="1">
        <v>0</v>
      </c>
      <c r="Z25" s="1">
        <v>1</v>
      </c>
      <c r="AB25" s="1">
        <v>0</v>
      </c>
      <c r="AC25" s="1">
        <v>0</v>
      </c>
      <c r="AD25" s="1">
        <v>0</v>
      </c>
      <c r="AE25" s="1">
        <v>1</v>
      </c>
      <c r="AF25" s="1" t="s">
        <v>101</v>
      </c>
      <c r="AG25" s="1" t="s">
        <v>104</v>
      </c>
      <c r="AH25" s="1">
        <v>0</v>
      </c>
      <c r="AI25" s="1">
        <v>0</v>
      </c>
      <c r="AJ25" s="1">
        <v>0</v>
      </c>
      <c r="AK25" s="1">
        <v>0</v>
      </c>
      <c r="AL25" s="1">
        <v>0</v>
      </c>
      <c r="AM25" s="1">
        <v>0</v>
      </c>
      <c r="AQ25" s="1">
        <v>0</v>
      </c>
      <c r="AR25" s="1">
        <v>0</v>
      </c>
      <c r="AS25" s="1">
        <v>1</v>
      </c>
      <c r="AT25" s="1">
        <v>0</v>
      </c>
      <c r="AU25" s="1">
        <v>0</v>
      </c>
      <c r="AV25" s="1">
        <v>0</v>
      </c>
      <c r="AX25" s="1">
        <v>0</v>
      </c>
      <c r="AY25" s="1">
        <v>0</v>
      </c>
      <c r="AZ25" s="1">
        <v>1</v>
      </c>
      <c r="BB25" s="1">
        <v>1</v>
      </c>
      <c r="BC25" s="1">
        <v>1</v>
      </c>
      <c r="BD25" s="1">
        <v>1</v>
      </c>
      <c r="BE25" s="1">
        <v>0</v>
      </c>
      <c r="BF25" s="1">
        <v>0</v>
      </c>
      <c r="BG25" s="1">
        <v>0</v>
      </c>
      <c r="BH25" s="1">
        <v>0</v>
      </c>
      <c r="BJ25" s="1">
        <v>0</v>
      </c>
      <c r="BL25" s="1">
        <v>5</v>
      </c>
      <c r="BO25" s="1">
        <v>95</v>
      </c>
      <c r="BW25" s="1">
        <v>0</v>
      </c>
      <c r="BX25" s="1">
        <v>0</v>
      </c>
      <c r="BY25" s="1">
        <v>0</v>
      </c>
      <c r="BZ25" s="1">
        <v>0</v>
      </c>
      <c r="CA25" s="1">
        <v>0</v>
      </c>
      <c r="CB25" s="1">
        <v>0</v>
      </c>
      <c r="CC25" s="1">
        <v>0</v>
      </c>
      <c r="CD25" s="1">
        <v>0</v>
      </c>
      <c r="CE25" s="1">
        <v>1</v>
      </c>
      <c r="CF25" s="1">
        <v>0</v>
      </c>
      <c r="CG25" s="1">
        <v>1</v>
      </c>
      <c r="CH25" s="1">
        <v>0</v>
      </c>
      <c r="CI25" s="1">
        <v>1</v>
      </c>
      <c r="CJ25" s="1">
        <v>0</v>
      </c>
      <c r="CL25" s="1">
        <v>0</v>
      </c>
      <c r="CM25" s="1">
        <v>0</v>
      </c>
      <c r="CN25" s="1" t="s">
        <v>100</v>
      </c>
      <c r="CO25" s="1" t="s">
        <v>100</v>
      </c>
      <c r="CP25" s="3" t="s">
        <v>100</v>
      </c>
    </row>
    <row r="26" spans="1:94" x14ac:dyDescent="0.3">
      <c r="A26" s="4"/>
      <c r="B26" s="1"/>
      <c r="C26" s="1"/>
      <c r="D26" s="1">
        <v>125</v>
      </c>
      <c r="E26" s="1">
        <v>1</v>
      </c>
      <c r="F26" s="1">
        <v>0</v>
      </c>
      <c r="G26" s="1">
        <v>0</v>
      </c>
      <c r="H26" s="1">
        <v>0</v>
      </c>
      <c r="I26" s="1">
        <v>0</v>
      </c>
      <c r="K26" s="1">
        <v>0</v>
      </c>
      <c r="L26" s="1">
        <v>1</v>
      </c>
      <c r="M26" s="1">
        <v>0</v>
      </c>
      <c r="N26" s="1">
        <v>0</v>
      </c>
      <c r="O26" s="1">
        <v>0</v>
      </c>
      <c r="P26" s="1">
        <v>0</v>
      </c>
      <c r="Q26" s="1">
        <v>1</v>
      </c>
      <c r="R26" s="1">
        <v>0</v>
      </c>
      <c r="S26" s="1">
        <v>1</v>
      </c>
      <c r="T26" s="1">
        <v>0</v>
      </c>
      <c r="V26" s="1">
        <v>2</v>
      </c>
      <c r="W26" s="1">
        <v>0</v>
      </c>
      <c r="X26" s="1">
        <v>0</v>
      </c>
      <c r="Y26" s="1">
        <v>0</v>
      </c>
      <c r="Z26" s="1">
        <v>5</v>
      </c>
      <c r="AB26" s="1">
        <v>1</v>
      </c>
      <c r="AC26" s="1">
        <v>0</v>
      </c>
      <c r="AD26" s="1">
        <v>0</v>
      </c>
      <c r="AE26" s="1">
        <v>1</v>
      </c>
      <c r="AF26" s="1" t="s">
        <v>105</v>
      </c>
      <c r="AG26" s="1" t="s">
        <v>142</v>
      </c>
      <c r="AH26" s="1">
        <v>0</v>
      </c>
      <c r="AI26" s="1">
        <v>0</v>
      </c>
      <c r="AJ26" s="1">
        <v>0</v>
      </c>
      <c r="AK26" s="1">
        <v>0</v>
      </c>
      <c r="AL26" s="1">
        <v>0</v>
      </c>
      <c r="AM26" s="1">
        <v>0</v>
      </c>
      <c r="AQ26" s="1">
        <v>0</v>
      </c>
      <c r="AR26" s="1">
        <v>1</v>
      </c>
      <c r="AS26" s="1">
        <v>0</v>
      </c>
      <c r="AT26" s="1">
        <v>0</v>
      </c>
      <c r="AU26" s="1">
        <v>0</v>
      </c>
      <c r="AV26" s="1">
        <v>1</v>
      </c>
      <c r="AX26" s="1">
        <v>1</v>
      </c>
      <c r="AY26" s="1">
        <v>0</v>
      </c>
      <c r="AZ26" s="1">
        <v>1</v>
      </c>
      <c r="BB26" s="1">
        <v>0</v>
      </c>
      <c r="BC26" s="1">
        <v>1</v>
      </c>
      <c r="BD26" s="1">
        <v>0</v>
      </c>
      <c r="BE26" s="1">
        <v>1</v>
      </c>
      <c r="BF26" s="1">
        <v>1</v>
      </c>
      <c r="BG26" s="1">
        <v>1</v>
      </c>
      <c r="BH26" s="1">
        <v>0</v>
      </c>
      <c r="BJ26" s="1">
        <v>1</v>
      </c>
      <c r="BK26" s="1">
        <v>20</v>
      </c>
      <c r="BL26" s="1">
        <v>40</v>
      </c>
      <c r="BM26" s="1">
        <v>20</v>
      </c>
      <c r="BN26" s="1">
        <v>10</v>
      </c>
      <c r="BO26" s="1">
        <v>30</v>
      </c>
      <c r="BW26" s="1">
        <v>1</v>
      </c>
      <c r="BX26" s="1">
        <v>0</v>
      </c>
      <c r="BY26" s="1">
        <v>0</v>
      </c>
      <c r="BZ26" s="1">
        <v>0</v>
      </c>
      <c r="CA26" s="1">
        <v>0</v>
      </c>
      <c r="CB26" s="1">
        <v>1</v>
      </c>
      <c r="CC26" s="1">
        <v>0</v>
      </c>
      <c r="CD26" s="1">
        <v>0</v>
      </c>
      <c r="CE26" s="1">
        <v>0</v>
      </c>
      <c r="CF26" s="1">
        <v>0</v>
      </c>
      <c r="CG26" s="1">
        <v>0</v>
      </c>
      <c r="CH26" s="1">
        <v>0</v>
      </c>
      <c r="CI26" s="1">
        <v>1</v>
      </c>
      <c r="CJ26" s="1">
        <v>0</v>
      </c>
      <c r="CL26" s="1">
        <v>0</v>
      </c>
      <c r="CM26" s="1">
        <v>0</v>
      </c>
      <c r="CN26" s="1">
        <v>2</v>
      </c>
      <c r="CO26" s="1">
        <v>3</v>
      </c>
      <c r="CP26" s="3" t="s">
        <v>100</v>
      </c>
    </row>
    <row r="27" spans="1:94" x14ac:dyDescent="0.3">
      <c r="A27" s="4"/>
      <c r="B27" s="1"/>
      <c r="C27" s="1"/>
      <c r="D27" s="1">
        <v>40</v>
      </c>
      <c r="E27" s="1">
        <v>1</v>
      </c>
      <c r="F27" s="1">
        <v>0</v>
      </c>
      <c r="G27" s="1">
        <v>1</v>
      </c>
      <c r="H27" s="1">
        <v>1</v>
      </c>
      <c r="I27" s="1">
        <v>0</v>
      </c>
      <c r="K27" s="1">
        <v>0</v>
      </c>
      <c r="L27" s="1">
        <v>0</v>
      </c>
      <c r="M27" s="1">
        <v>1</v>
      </c>
      <c r="N27" s="1">
        <v>0</v>
      </c>
      <c r="O27" s="1">
        <v>0</v>
      </c>
      <c r="P27" s="1">
        <v>0</v>
      </c>
      <c r="Q27" s="1">
        <v>1</v>
      </c>
      <c r="R27" s="1">
        <v>1</v>
      </c>
      <c r="S27" s="1">
        <v>1</v>
      </c>
      <c r="T27" s="1">
        <v>0</v>
      </c>
      <c r="V27" s="1">
        <v>8</v>
      </c>
      <c r="W27" s="1">
        <v>0</v>
      </c>
      <c r="X27" s="1">
        <v>0</v>
      </c>
      <c r="Z27" s="1">
        <v>20</v>
      </c>
      <c r="AB27" s="1">
        <v>1</v>
      </c>
      <c r="AC27" s="1">
        <v>0</v>
      </c>
      <c r="AD27" s="1">
        <v>0</v>
      </c>
      <c r="AE27" s="1">
        <v>0</v>
      </c>
      <c r="AF27" s="1" t="s">
        <v>105</v>
      </c>
      <c r="AG27" s="1" t="s">
        <v>142</v>
      </c>
      <c r="AH27" s="1">
        <v>0</v>
      </c>
      <c r="AI27" s="1">
        <v>0</v>
      </c>
      <c r="AJ27" s="1">
        <v>0</v>
      </c>
      <c r="AK27" s="1">
        <v>0</v>
      </c>
      <c r="AL27" s="1">
        <v>0</v>
      </c>
      <c r="AM27" s="1">
        <v>0</v>
      </c>
      <c r="AQ27" s="1">
        <v>0</v>
      </c>
      <c r="AR27" s="1">
        <v>1</v>
      </c>
      <c r="AS27" s="1">
        <v>0</v>
      </c>
      <c r="AT27" s="1">
        <v>1</v>
      </c>
      <c r="AU27" s="1">
        <v>0</v>
      </c>
      <c r="AV27" s="1">
        <v>0</v>
      </c>
      <c r="AX27" s="1">
        <v>0</v>
      </c>
      <c r="AY27" s="1">
        <v>0</v>
      </c>
      <c r="AZ27" s="1">
        <v>0</v>
      </c>
      <c r="BB27" s="1">
        <v>0</v>
      </c>
      <c r="BC27" s="1">
        <v>1</v>
      </c>
      <c r="BD27" s="1">
        <v>0</v>
      </c>
      <c r="BE27" s="1">
        <v>1</v>
      </c>
      <c r="BF27" s="1">
        <v>0</v>
      </c>
      <c r="BG27" s="1">
        <v>0</v>
      </c>
      <c r="BH27" s="1">
        <v>0</v>
      </c>
      <c r="BJ27" s="1">
        <v>2</v>
      </c>
      <c r="BK27" s="1">
        <v>60</v>
      </c>
      <c r="BL27" s="1">
        <v>45</v>
      </c>
      <c r="BM27" s="1">
        <v>30</v>
      </c>
      <c r="BN27" s="1">
        <v>25</v>
      </c>
      <c r="BW27" s="1">
        <v>1</v>
      </c>
      <c r="BX27" s="1">
        <v>0</v>
      </c>
      <c r="BY27" s="1">
        <v>0</v>
      </c>
      <c r="BZ27" s="1">
        <v>0</v>
      </c>
      <c r="CA27" s="1">
        <v>0</v>
      </c>
      <c r="CB27" s="1">
        <v>0</v>
      </c>
      <c r="CC27" s="1">
        <v>0</v>
      </c>
      <c r="CD27" s="1">
        <v>0</v>
      </c>
      <c r="CE27" s="1">
        <v>0</v>
      </c>
      <c r="CF27" s="1">
        <v>0</v>
      </c>
      <c r="CG27" s="1">
        <v>0</v>
      </c>
      <c r="CH27" s="1">
        <v>0</v>
      </c>
      <c r="CI27" s="1">
        <v>0</v>
      </c>
      <c r="CJ27" s="1">
        <v>1</v>
      </c>
      <c r="CL27" s="1">
        <v>0</v>
      </c>
      <c r="CM27" s="1">
        <v>0</v>
      </c>
      <c r="CN27" s="1">
        <v>2</v>
      </c>
      <c r="CO27" s="1">
        <v>2</v>
      </c>
      <c r="CP27" s="3"/>
    </row>
    <row r="28" spans="1:94" x14ac:dyDescent="0.3">
      <c r="A28" s="4"/>
      <c r="B28" s="1"/>
      <c r="C28" s="1"/>
      <c r="D28" s="1">
        <v>200</v>
      </c>
      <c r="E28" s="1">
        <v>1</v>
      </c>
      <c r="F28" s="1">
        <v>1</v>
      </c>
      <c r="G28" s="1">
        <v>0</v>
      </c>
      <c r="H28" s="1">
        <v>0</v>
      </c>
      <c r="I28" s="1">
        <v>0</v>
      </c>
      <c r="K28" s="1">
        <v>0</v>
      </c>
      <c r="L28" s="1">
        <v>1</v>
      </c>
      <c r="M28" s="1">
        <v>1</v>
      </c>
      <c r="N28" s="1">
        <v>1</v>
      </c>
      <c r="O28" s="1">
        <v>1</v>
      </c>
      <c r="P28" s="1">
        <v>1</v>
      </c>
      <c r="Q28" s="1">
        <v>1</v>
      </c>
      <c r="R28" s="1">
        <v>1</v>
      </c>
      <c r="S28" s="1">
        <v>0</v>
      </c>
      <c r="T28" s="1">
        <v>0</v>
      </c>
      <c r="V28" s="1">
        <v>5</v>
      </c>
      <c r="W28" s="1">
        <v>2</v>
      </c>
      <c r="X28" s="1">
        <v>1</v>
      </c>
      <c r="Y28" s="1">
        <v>0</v>
      </c>
      <c r="Z28" s="1">
        <v>10</v>
      </c>
      <c r="AB28" s="1">
        <v>1</v>
      </c>
      <c r="AC28" s="1">
        <v>0</v>
      </c>
      <c r="AD28" s="1">
        <v>1</v>
      </c>
      <c r="AE28" s="1">
        <v>0</v>
      </c>
      <c r="AF28" s="1" t="s">
        <v>98</v>
      </c>
      <c r="AG28" s="1" t="s">
        <v>142</v>
      </c>
      <c r="AH28" s="1">
        <v>0</v>
      </c>
      <c r="AI28" s="1">
        <v>0</v>
      </c>
      <c r="AJ28" s="1">
        <v>0</v>
      </c>
      <c r="AK28" s="1">
        <v>1</v>
      </c>
      <c r="AL28" s="1">
        <v>0</v>
      </c>
      <c r="AM28" s="1">
        <v>0</v>
      </c>
      <c r="AO28" s="1">
        <v>2</v>
      </c>
      <c r="AQ28" s="1">
        <v>0</v>
      </c>
      <c r="AR28" s="1">
        <v>1</v>
      </c>
      <c r="AS28" s="1">
        <v>0</v>
      </c>
      <c r="AT28" s="1">
        <v>1</v>
      </c>
      <c r="AU28" s="1">
        <v>0</v>
      </c>
      <c r="AV28" s="1">
        <v>0</v>
      </c>
      <c r="AX28" s="1">
        <v>0</v>
      </c>
      <c r="AY28" s="1">
        <v>0</v>
      </c>
      <c r="AZ28" s="1">
        <v>1</v>
      </c>
      <c r="BB28" s="1">
        <v>0</v>
      </c>
      <c r="BC28" s="1">
        <v>0</v>
      </c>
      <c r="BD28" s="1">
        <v>1</v>
      </c>
      <c r="BE28" s="1">
        <v>1</v>
      </c>
      <c r="BF28" s="1">
        <v>1</v>
      </c>
      <c r="BG28" s="1">
        <v>1</v>
      </c>
      <c r="BH28" s="1">
        <v>0</v>
      </c>
      <c r="BJ28" s="1">
        <v>1</v>
      </c>
      <c r="BK28" s="1">
        <v>20</v>
      </c>
      <c r="BL28" s="1">
        <v>50</v>
      </c>
      <c r="BM28" s="1">
        <v>20</v>
      </c>
      <c r="BN28" s="1">
        <v>25</v>
      </c>
      <c r="BP28" s="1">
        <v>5</v>
      </c>
      <c r="BW28" s="1">
        <v>0</v>
      </c>
      <c r="BX28" s="1">
        <v>1</v>
      </c>
      <c r="BY28" s="1">
        <v>0</v>
      </c>
      <c r="BZ28" s="1">
        <v>0</v>
      </c>
      <c r="CA28" s="1">
        <v>0</v>
      </c>
      <c r="CB28" s="1">
        <v>0</v>
      </c>
      <c r="CC28" s="1">
        <v>0</v>
      </c>
      <c r="CD28" s="1">
        <v>0</v>
      </c>
      <c r="CE28" s="1">
        <v>0</v>
      </c>
      <c r="CF28" s="1">
        <v>0</v>
      </c>
      <c r="CG28" s="1">
        <v>1</v>
      </c>
      <c r="CH28" s="1">
        <v>1</v>
      </c>
      <c r="CI28" s="1">
        <v>1</v>
      </c>
      <c r="CJ28" s="1">
        <v>0</v>
      </c>
      <c r="CL28" s="1">
        <v>1</v>
      </c>
      <c r="CM28" s="1">
        <v>0</v>
      </c>
      <c r="CN28" s="1">
        <v>3</v>
      </c>
      <c r="CO28" s="1">
        <v>3</v>
      </c>
      <c r="CP28" s="3" t="s">
        <v>100</v>
      </c>
    </row>
    <row r="29" spans="1:94" x14ac:dyDescent="0.3">
      <c r="A29" s="4"/>
      <c r="B29" s="1"/>
      <c r="C29" s="1"/>
      <c r="D29" s="1">
        <v>35</v>
      </c>
      <c r="E29" s="1">
        <v>1</v>
      </c>
      <c r="F29" s="1">
        <v>1</v>
      </c>
      <c r="G29" s="1">
        <v>1</v>
      </c>
      <c r="H29" s="1">
        <v>0</v>
      </c>
      <c r="I29" s="1">
        <v>0</v>
      </c>
      <c r="K29" s="1">
        <v>0</v>
      </c>
      <c r="L29" s="1">
        <v>1</v>
      </c>
      <c r="M29" s="1">
        <v>1</v>
      </c>
      <c r="N29" s="1">
        <v>1</v>
      </c>
      <c r="O29" s="1">
        <v>1</v>
      </c>
      <c r="P29" s="1">
        <v>1</v>
      </c>
      <c r="Q29" s="1">
        <v>1</v>
      </c>
      <c r="R29" s="1">
        <v>1</v>
      </c>
      <c r="S29" s="1">
        <v>1</v>
      </c>
      <c r="T29" s="1">
        <v>0</v>
      </c>
      <c r="V29" s="1">
        <v>10</v>
      </c>
      <c r="W29" s="1">
        <v>5</v>
      </c>
      <c r="X29" s="1">
        <v>2</v>
      </c>
      <c r="Z29" s="1">
        <v>10</v>
      </c>
      <c r="AB29" s="1">
        <v>1</v>
      </c>
      <c r="AC29" s="1">
        <v>0</v>
      </c>
      <c r="AD29" s="1">
        <v>1</v>
      </c>
      <c r="AE29" s="1">
        <v>0</v>
      </c>
      <c r="AF29" s="1" t="s">
        <v>101</v>
      </c>
      <c r="AG29" s="1" t="s">
        <v>142</v>
      </c>
      <c r="AH29" s="1">
        <v>1</v>
      </c>
      <c r="AI29" s="1">
        <v>0</v>
      </c>
      <c r="AJ29" s="1">
        <v>0</v>
      </c>
      <c r="AK29" s="1">
        <v>0</v>
      </c>
      <c r="AL29" s="1">
        <v>0</v>
      </c>
      <c r="AM29" s="1">
        <v>0</v>
      </c>
      <c r="AO29" s="1">
        <v>5</v>
      </c>
      <c r="AQ29" s="1">
        <v>0</v>
      </c>
      <c r="AR29" s="1">
        <v>1</v>
      </c>
      <c r="AS29" s="1">
        <v>0</v>
      </c>
      <c r="AT29" s="1">
        <v>1</v>
      </c>
      <c r="AU29" s="1">
        <v>1</v>
      </c>
      <c r="AV29" s="1">
        <v>0</v>
      </c>
      <c r="AX29" s="1">
        <v>0</v>
      </c>
      <c r="AY29" s="1">
        <v>0</v>
      </c>
      <c r="AZ29" s="1">
        <v>1</v>
      </c>
      <c r="BB29" s="1">
        <v>0</v>
      </c>
      <c r="BC29" s="1">
        <v>1</v>
      </c>
      <c r="BD29" s="1">
        <v>1</v>
      </c>
      <c r="BE29" s="1">
        <v>1</v>
      </c>
      <c r="BF29" s="1">
        <v>1</v>
      </c>
      <c r="BG29" s="1">
        <v>1</v>
      </c>
      <c r="BH29" s="1">
        <v>0</v>
      </c>
      <c r="BJ29" s="1">
        <v>1</v>
      </c>
      <c r="BK29" s="1">
        <v>20</v>
      </c>
      <c r="BL29" s="1">
        <v>45</v>
      </c>
      <c r="BM29" s="1">
        <v>20</v>
      </c>
      <c r="BN29" s="1">
        <v>26</v>
      </c>
      <c r="BP29" s="1">
        <v>9</v>
      </c>
      <c r="BW29" s="1">
        <v>0</v>
      </c>
      <c r="BX29" s="1">
        <v>0</v>
      </c>
      <c r="BY29" s="1">
        <v>0</v>
      </c>
      <c r="BZ29" s="1">
        <v>0</v>
      </c>
      <c r="CA29" s="1">
        <v>0</v>
      </c>
      <c r="CB29" s="1">
        <v>1</v>
      </c>
      <c r="CC29" s="1">
        <v>0</v>
      </c>
      <c r="CD29" s="1">
        <v>0</v>
      </c>
      <c r="CE29" s="1">
        <v>0</v>
      </c>
      <c r="CF29" s="1">
        <v>0</v>
      </c>
      <c r="CG29" s="1">
        <v>1</v>
      </c>
      <c r="CH29" s="1">
        <v>1</v>
      </c>
      <c r="CI29" s="1">
        <v>1</v>
      </c>
      <c r="CJ29" s="1">
        <v>0</v>
      </c>
      <c r="CL29" s="1">
        <v>1</v>
      </c>
      <c r="CM29" s="1">
        <v>0</v>
      </c>
      <c r="CN29" s="1">
        <v>3</v>
      </c>
      <c r="CO29" s="1">
        <v>4</v>
      </c>
      <c r="CP29" s="3" t="s">
        <v>100</v>
      </c>
    </row>
    <row r="30" spans="1:94" x14ac:dyDescent="0.3">
      <c r="A30" s="4"/>
      <c r="B30" s="1"/>
      <c r="C30" s="1"/>
      <c r="D30" s="1">
        <v>175</v>
      </c>
      <c r="E30" s="1">
        <v>1</v>
      </c>
      <c r="F30" s="1">
        <v>1</v>
      </c>
      <c r="G30" s="1">
        <v>0</v>
      </c>
      <c r="H30" s="1">
        <v>0</v>
      </c>
      <c r="I30" s="1">
        <v>0</v>
      </c>
      <c r="K30" s="1">
        <v>0</v>
      </c>
      <c r="L30" s="1">
        <v>1</v>
      </c>
      <c r="M30" s="1">
        <v>1</v>
      </c>
      <c r="N30" s="1">
        <v>0</v>
      </c>
      <c r="O30" s="1">
        <v>1</v>
      </c>
      <c r="P30" s="1">
        <v>0</v>
      </c>
      <c r="Q30" s="1">
        <v>1</v>
      </c>
      <c r="R30" s="1">
        <v>0</v>
      </c>
      <c r="S30" s="1">
        <v>0</v>
      </c>
      <c r="T30" s="1">
        <v>0</v>
      </c>
      <c r="V30" s="1">
        <v>10</v>
      </c>
      <c r="W30" s="1">
        <v>0.2</v>
      </c>
      <c r="X30" s="1">
        <v>1</v>
      </c>
      <c r="Y30" s="1">
        <v>0</v>
      </c>
      <c r="Z30" s="1">
        <v>0</v>
      </c>
      <c r="AB30" s="1">
        <v>1</v>
      </c>
      <c r="AC30" s="1">
        <v>0</v>
      </c>
      <c r="AD30" s="1">
        <v>0</v>
      </c>
      <c r="AE30" s="1">
        <v>0</v>
      </c>
      <c r="AF30" s="1" t="s">
        <v>105</v>
      </c>
      <c r="AG30" s="1" t="s">
        <v>142</v>
      </c>
      <c r="AH30" s="1">
        <v>0</v>
      </c>
      <c r="AI30" s="1">
        <v>0</v>
      </c>
      <c r="AJ30" s="1">
        <v>0</v>
      </c>
      <c r="AK30" s="1">
        <v>0</v>
      </c>
      <c r="AL30" s="1">
        <v>0</v>
      </c>
      <c r="AM30" s="1">
        <v>0</v>
      </c>
      <c r="AO30" s="1">
        <v>0</v>
      </c>
      <c r="AP30" s="1">
        <v>0</v>
      </c>
      <c r="AQ30" s="1">
        <v>1</v>
      </c>
      <c r="AR30" s="1">
        <v>1</v>
      </c>
      <c r="AS30" s="1">
        <v>0</v>
      </c>
      <c r="AT30" s="1">
        <v>0</v>
      </c>
      <c r="AU30" s="1">
        <v>0</v>
      </c>
      <c r="AV30" s="1">
        <v>0</v>
      </c>
      <c r="AX30" s="1">
        <v>0</v>
      </c>
      <c r="AY30" s="1">
        <v>0</v>
      </c>
      <c r="AZ30" s="1">
        <v>0</v>
      </c>
      <c r="BB30" s="1">
        <v>0</v>
      </c>
      <c r="BC30" s="1">
        <v>1</v>
      </c>
      <c r="BD30" s="1">
        <v>1</v>
      </c>
      <c r="BE30" s="1">
        <v>1</v>
      </c>
      <c r="BF30" s="1">
        <v>1</v>
      </c>
      <c r="BG30" s="1">
        <v>1</v>
      </c>
      <c r="BH30" s="1">
        <v>0</v>
      </c>
      <c r="BJ30" s="1">
        <v>1</v>
      </c>
      <c r="BK30" s="1">
        <v>40</v>
      </c>
      <c r="BL30" s="1">
        <v>55</v>
      </c>
      <c r="BM30" s="1">
        <v>30</v>
      </c>
      <c r="BT30" s="1">
        <v>15</v>
      </c>
      <c r="BW30" s="1">
        <v>1</v>
      </c>
      <c r="BX30" s="1">
        <v>0</v>
      </c>
      <c r="BY30" s="1">
        <v>0</v>
      </c>
      <c r="BZ30" s="1">
        <v>1</v>
      </c>
      <c r="CA30" s="1">
        <v>0</v>
      </c>
      <c r="CB30" s="1">
        <v>0</v>
      </c>
      <c r="CC30" s="1">
        <v>0</v>
      </c>
      <c r="CD30" s="1">
        <v>0</v>
      </c>
      <c r="CE30" s="1">
        <v>1</v>
      </c>
      <c r="CF30" s="1">
        <v>1</v>
      </c>
      <c r="CG30" s="1">
        <v>1</v>
      </c>
      <c r="CH30" s="1">
        <v>1</v>
      </c>
      <c r="CI30" s="1">
        <v>1</v>
      </c>
      <c r="CJ30" s="1">
        <v>0</v>
      </c>
      <c r="CL30" s="1">
        <v>0</v>
      </c>
      <c r="CM30" s="1">
        <v>0</v>
      </c>
      <c r="CN30" s="1">
        <v>3</v>
      </c>
      <c r="CO30" s="1" t="s">
        <v>100</v>
      </c>
      <c r="CP30" s="3" t="s">
        <v>100</v>
      </c>
    </row>
    <row r="31" spans="1:94" x14ac:dyDescent="0.3">
      <c r="A31" s="4"/>
      <c r="B31" s="1"/>
      <c r="C31" s="1"/>
      <c r="D31" s="1">
        <v>65</v>
      </c>
      <c r="E31" s="1">
        <v>1</v>
      </c>
      <c r="F31" s="1">
        <v>0</v>
      </c>
      <c r="G31" s="1">
        <v>0</v>
      </c>
      <c r="H31" s="1">
        <v>0</v>
      </c>
      <c r="I31" s="1">
        <v>0</v>
      </c>
      <c r="K31" s="1">
        <v>0</v>
      </c>
      <c r="L31" s="1">
        <v>1</v>
      </c>
      <c r="M31" s="1">
        <v>1</v>
      </c>
      <c r="N31" s="1">
        <v>1</v>
      </c>
      <c r="O31" s="1">
        <v>0</v>
      </c>
      <c r="P31" s="1">
        <v>0</v>
      </c>
      <c r="Q31" s="1">
        <v>1</v>
      </c>
      <c r="R31" s="1">
        <v>0</v>
      </c>
      <c r="S31" s="1">
        <v>0</v>
      </c>
      <c r="T31" s="1">
        <v>0</v>
      </c>
      <c r="V31" s="1">
        <v>4</v>
      </c>
      <c r="W31" s="1">
        <v>1</v>
      </c>
      <c r="X31" s="1">
        <v>2</v>
      </c>
      <c r="Y31" s="1">
        <v>0</v>
      </c>
      <c r="Z31" s="1">
        <v>6</v>
      </c>
      <c r="AB31" s="1">
        <v>1</v>
      </c>
      <c r="AC31" s="1">
        <v>1</v>
      </c>
      <c r="AD31" s="1">
        <v>0</v>
      </c>
      <c r="AE31" s="1">
        <v>0</v>
      </c>
      <c r="AF31" s="1" t="s">
        <v>98</v>
      </c>
      <c r="AG31" s="1" t="s">
        <v>99</v>
      </c>
      <c r="AH31" s="1">
        <v>0</v>
      </c>
      <c r="AI31" s="1">
        <v>0</v>
      </c>
      <c r="AJ31" s="1">
        <v>0</v>
      </c>
      <c r="AK31" s="1">
        <v>1</v>
      </c>
      <c r="AL31" s="1">
        <v>0</v>
      </c>
      <c r="AM31" s="1">
        <v>1</v>
      </c>
      <c r="AQ31" s="1">
        <v>1</v>
      </c>
      <c r="AR31" s="1">
        <v>1</v>
      </c>
      <c r="AS31" s="1">
        <v>0</v>
      </c>
      <c r="AT31" s="1">
        <v>1</v>
      </c>
      <c r="AU31" s="1">
        <v>1</v>
      </c>
      <c r="AV31" s="1">
        <v>0</v>
      </c>
      <c r="AX31" s="1">
        <v>1</v>
      </c>
      <c r="AY31" s="1">
        <v>0</v>
      </c>
      <c r="AZ31" s="1">
        <v>0</v>
      </c>
      <c r="BB31" s="1">
        <v>0</v>
      </c>
      <c r="BC31" s="1">
        <v>0</v>
      </c>
      <c r="BD31" s="1">
        <v>0</v>
      </c>
      <c r="BE31" s="1">
        <v>0</v>
      </c>
      <c r="BF31" s="1">
        <v>0</v>
      </c>
      <c r="BG31" s="1">
        <v>0</v>
      </c>
      <c r="BH31" s="1">
        <v>0</v>
      </c>
      <c r="BJ31" s="1">
        <v>1</v>
      </c>
      <c r="BL31" s="1">
        <v>40</v>
      </c>
      <c r="BM31" s="1">
        <v>20</v>
      </c>
      <c r="BN31" s="1">
        <v>20</v>
      </c>
      <c r="BP31" s="1">
        <v>0</v>
      </c>
      <c r="BU31" s="1">
        <v>20</v>
      </c>
      <c r="BW31" s="1">
        <v>1</v>
      </c>
      <c r="BX31" s="1">
        <v>0</v>
      </c>
      <c r="BY31" s="1">
        <v>1</v>
      </c>
      <c r="BZ31" s="1">
        <v>0</v>
      </c>
      <c r="CA31" s="1">
        <v>0</v>
      </c>
      <c r="CB31" s="1">
        <v>0</v>
      </c>
      <c r="CC31" s="1">
        <v>0</v>
      </c>
      <c r="CD31" s="1">
        <v>0</v>
      </c>
      <c r="CE31" s="1">
        <v>0</v>
      </c>
      <c r="CF31" s="1">
        <v>0</v>
      </c>
      <c r="CG31" s="1">
        <v>1</v>
      </c>
      <c r="CH31" s="1">
        <v>0</v>
      </c>
      <c r="CI31" s="1">
        <v>1</v>
      </c>
      <c r="CJ31" s="1">
        <v>0</v>
      </c>
      <c r="CL31" s="1">
        <v>0</v>
      </c>
      <c r="CM31" s="1">
        <v>0</v>
      </c>
      <c r="CO31" s="1" t="s">
        <v>100</v>
      </c>
      <c r="CP31" s="3" t="s">
        <v>100</v>
      </c>
    </row>
    <row r="32" spans="1:94" x14ac:dyDescent="0.3">
      <c r="A32" s="4"/>
      <c r="B32" s="1"/>
      <c r="C32" s="1"/>
      <c r="D32" s="1">
        <v>80</v>
      </c>
      <c r="E32" s="1">
        <v>1</v>
      </c>
      <c r="F32" s="1">
        <v>1</v>
      </c>
      <c r="G32" s="1">
        <v>0</v>
      </c>
      <c r="H32" s="1">
        <v>1</v>
      </c>
      <c r="I32" s="1">
        <v>0</v>
      </c>
      <c r="K32" s="1">
        <v>0</v>
      </c>
      <c r="L32" s="1">
        <v>1</v>
      </c>
      <c r="M32" s="1">
        <v>1</v>
      </c>
      <c r="N32" s="1">
        <v>1</v>
      </c>
      <c r="O32" s="1">
        <v>1</v>
      </c>
      <c r="P32" s="1">
        <v>1</v>
      </c>
      <c r="Q32" s="1">
        <v>1</v>
      </c>
      <c r="R32" s="1">
        <v>0</v>
      </c>
      <c r="S32" s="1">
        <v>1</v>
      </c>
      <c r="T32" s="1">
        <v>1</v>
      </c>
      <c r="V32" s="1">
        <v>8</v>
      </c>
      <c r="W32" s="1">
        <v>2</v>
      </c>
      <c r="X32" s="1">
        <v>1</v>
      </c>
      <c r="Y32" s="1">
        <v>0</v>
      </c>
      <c r="Z32" s="1">
        <v>5</v>
      </c>
      <c r="AB32" s="1">
        <v>1</v>
      </c>
      <c r="AC32" s="1">
        <v>0</v>
      </c>
      <c r="AD32" s="1">
        <v>0</v>
      </c>
      <c r="AE32" s="1">
        <v>0</v>
      </c>
      <c r="AF32" s="1" t="s">
        <v>98</v>
      </c>
      <c r="AG32" s="1" t="s">
        <v>99</v>
      </c>
      <c r="AH32" s="1">
        <v>0</v>
      </c>
      <c r="AI32" s="1">
        <v>0</v>
      </c>
      <c r="AJ32" s="1">
        <v>1</v>
      </c>
      <c r="AK32" s="1">
        <v>1</v>
      </c>
      <c r="AL32" s="1">
        <v>0</v>
      </c>
      <c r="AM32" s="1">
        <v>0</v>
      </c>
      <c r="AO32" s="1">
        <v>1</v>
      </c>
      <c r="AP32" s="1">
        <v>0</v>
      </c>
      <c r="AQ32" s="1">
        <v>1</v>
      </c>
      <c r="AR32" s="1">
        <v>1</v>
      </c>
      <c r="AS32" s="1">
        <v>0</v>
      </c>
      <c r="AT32" s="1">
        <v>0</v>
      </c>
      <c r="AU32" s="1">
        <v>1</v>
      </c>
      <c r="AV32" s="1">
        <v>0</v>
      </c>
      <c r="AX32" s="1">
        <v>1</v>
      </c>
      <c r="AY32" s="1">
        <v>0</v>
      </c>
      <c r="AZ32" s="1">
        <v>0</v>
      </c>
      <c r="BB32" s="1">
        <v>0</v>
      </c>
      <c r="BC32" s="1">
        <v>1</v>
      </c>
      <c r="BD32" s="1">
        <v>1</v>
      </c>
      <c r="BE32" s="1">
        <v>1</v>
      </c>
      <c r="BF32" s="1">
        <v>0</v>
      </c>
      <c r="BG32" s="1">
        <v>1</v>
      </c>
      <c r="BH32" s="1">
        <v>0</v>
      </c>
      <c r="BJ32" s="1">
        <v>1</v>
      </c>
      <c r="BK32" s="1">
        <v>40</v>
      </c>
      <c r="BL32" s="1">
        <v>50</v>
      </c>
      <c r="BM32" s="1">
        <v>30</v>
      </c>
      <c r="BN32" s="1">
        <v>20</v>
      </c>
      <c r="BW32" s="1">
        <v>0</v>
      </c>
      <c r="BX32" s="1">
        <v>0</v>
      </c>
      <c r="BY32" s="1">
        <v>0</v>
      </c>
      <c r="BZ32" s="1">
        <v>0</v>
      </c>
      <c r="CA32" s="1">
        <v>0</v>
      </c>
      <c r="CB32" s="1">
        <v>0</v>
      </c>
      <c r="CC32" s="1">
        <v>0</v>
      </c>
      <c r="CD32" s="1">
        <v>0</v>
      </c>
      <c r="CE32" s="1">
        <v>1</v>
      </c>
      <c r="CF32" s="1">
        <v>1</v>
      </c>
      <c r="CG32" s="1">
        <v>1</v>
      </c>
      <c r="CH32" s="1">
        <v>0</v>
      </c>
      <c r="CI32" s="1">
        <v>1</v>
      </c>
      <c r="CJ32" s="1">
        <v>0</v>
      </c>
      <c r="CL32" s="1">
        <v>1</v>
      </c>
      <c r="CM32" s="1">
        <v>1</v>
      </c>
      <c r="CN32" s="1">
        <v>4</v>
      </c>
      <c r="CO32" s="1">
        <v>2</v>
      </c>
      <c r="CP32" s="3">
        <v>2</v>
      </c>
    </row>
    <row r="33" spans="1:106" x14ac:dyDescent="0.3">
      <c r="A33" s="4"/>
      <c r="B33" s="1"/>
      <c r="C33" s="1"/>
      <c r="D33" s="1">
        <v>25</v>
      </c>
      <c r="E33" s="1">
        <v>1</v>
      </c>
      <c r="F33" s="1">
        <v>1</v>
      </c>
      <c r="G33" s="1">
        <v>0</v>
      </c>
      <c r="H33" s="1">
        <v>0</v>
      </c>
      <c r="I33" s="1">
        <v>0</v>
      </c>
      <c r="K33" s="1">
        <v>0</v>
      </c>
      <c r="L33" s="1">
        <v>1</v>
      </c>
      <c r="M33" s="1">
        <v>1</v>
      </c>
      <c r="N33" s="1">
        <v>1</v>
      </c>
      <c r="O33" s="1">
        <v>1</v>
      </c>
      <c r="P33" s="1">
        <v>0</v>
      </c>
      <c r="Q33" s="1">
        <v>1</v>
      </c>
      <c r="R33" s="1">
        <v>0</v>
      </c>
      <c r="S33" s="1">
        <v>0</v>
      </c>
      <c r="T33" s="1">
        <v>1</v>
      </c>
      <c r="V33" s="1">
        <v>7</v>
      </c>
      <c r="W33" s="1">
        <v>3</v>
      </c>
      <c r="Z33" s="1">
        <v>2</v>
      </c>
      <c r="AB33" s="1">
        <v>1</v>
      </c>
      <c r="AC33" s="1">
        <v>0</v>
      </c>
      <c r="AD33" s="1">
        <v>0</v>
      </c>
      <c r="AE33" s="1">
        <v>0</v>
      </c>
      <c r="AF33" s="1" t="s">
        <v>103</v>
      </c>
      <c r="AG33" s="1" t="s">
        <v>142</v>
      </c>
      <c r="AH33" s="1">
        <v>1</v>
      </c>
      <c r="AI33" s="1">
        <v>0</v>
      </c>
      <c r="AJ33" s="1">
        <v>0</v>
      </c>
      <c r="AK33" s="1">
        <v>0</v>
      </c>
      <c r="AL33" s="1">
        <v>0</v>
      </c>
      <c r="AM33" s="1">
        <v>0</v>
      </c>
      <c r="AO33" s="1">
        <v>2</v>
      </c>
      <c r="AP33" s="1">
        <v>2</v>
      </c>
      <c r="AQ33" s="1">
        <v>1</v>
      </c>
      <c r="AR33" s="1">
        <v>0</v>
      </c>
      <c r="AS33" s="1">
        <v>0</v>
      </c>
      <c r="AT33" s="1">
        <v>1</v>
      </c>
      <c r="AU33" s="1">
        <v>1</v>
      </c>
      <c r="AV33" s="1">
        <v>0</v>
      </c>
      <c r="AX33" s="1">
        <v>1</v>
      </c>
      <c r="AY33" s="1">
        <v>0</v>
      </c>
      <c r="AZ33" s="1">
        <v>1</v>
      </c>
      <c r="BB33" s="1">
        <v>0</v>
      </c>
      <c r="BC33" s="1">
        <v>1</v>
      </c>
      <c r="BD33" s="1">
        <v>1</v>
      </c>
      <c r="BE33" s="1">
        <v>1</v>
      </c>
      <c r="BF33" s="1">
        <v>1</v>
      </c>
      <c r="BG33" s="1">
        <v>1</v>
      </c>
      <c r="BH33" s="1">
        <v>0</v>
      </c>
      <c r="BJ33" s="1">
        <v>1</v>
      </c>
      <c r="BK33" s="1">
        <v>40</v>
      </c>
      <c r="BL33" s="1">
        <v>45</v>
      </c>
      <c r="BM33" s="1">
        <v>20</v>
      </c>
      <c r="BN33" s="1">
        <v>3</v>
      </c>
      <c r="BP33" s="1">
        <v>7</v>
      </c>
      <c r="BT33" s="1">
        <v>25</v>
      </c>
      <c r="BW33" s="1">
        <v>0</v>
      </c>
      <c r="BX33" s="1">
        <v>0</v>
      </c>
      <c r="BY33" s="1">
        <v>0</v>
      </c>
      <c r="BZ33" s="1">
        <v>1</v>
      </c>
      <c r="CA33" s="1">
        <v>0</v>
      </c>
      <c r="CB33" s="1">
        <v>0</v>
      </c>
      <c r="CC33" s="1">
        <v>0</v>
      </c>
      <c r="CD33" s="1">
        <v>0</v>
      </c>
      <c r="CE33" s="1">
        <v>1</v>
      </c>
      <c r="CF33" s="1">
        <v>0</v>
      </c>
      <c r="CG33" s="1">
        <v>1</v>
      </c>
      <c r="CH33" s="1">
        <v>0</v>
      </c>
      <c r="CI33" s="1">
        <v>1</v>
      </c>
      <c r="CJ33" s="1">
        <v>0</v>
      </c>
      <c r="CL33" s="1">
        <v>1</v>
      </c>
      <c r="CM33" s="1">
        <v>0</v>
      </c>
      <c r="CN33" s="1">
        <v>3</v>
      </c>
      <c r="CP33" s="3">
        <v>2</v>
      </c>
    </row>
    <row r="34" spans="1:106" x14ac:dyDescent="0.3">
      <c r="A34" s="18"/>
      <c r="B34" s="12"/>
      <c r="C34" s="12"/>
      <c r="D34" s="12">
        <v>40</v>
      </c>
      <c r="E34" s="12">
        <v>1</v>
      </c>
      <c r="F34" s="12">
        <v>1</v>
      </c>
      <c r="G34" s="12">
        <v>1</v>
      </c>
      <c r="H34" s="12">
        <v>1</v>
      </c>
      <c r="I34" s="12">
        <v>0</v>
      </c>
      <c r="J34" s="12"/>
      <c r="K34" s="12">
        <v>0</v>
      </c>
      <c r="L34" s="12">
        <v>1</v>
      </c>
      <c r="M34" s="12">
        <v>0</v>
      </c>
      <c r="N34" s="12">
        <v>1</v>
      </c>
      <c r="O34" s="12">
        <v>1</v>
      </c>
      <c r="P34" s="12">
        <v>1</v>
      </c>
      <c r="Q34" s="12">
        <v>1</v>
      </c>
      <c r="R34" s="12">
        <v>0</v>
      </c>
      <c r="S34" s="12">
        <v>0</v>
      </c>
      <c r="T34" s="12">
        <v>0</v>
      </c>
      <c r="U34" s="12"/>
      <c r="V34" s="12">
        <v>8</v>
      </c>
      <c r="W34" s="12">
        <v>1</v>
      </c>
      <c r="X34" s="12">
        <v>10</v>
      </c>
      <c r="Y34" s="12">
        <v>3</v>
      </c>
      <c r="Z34" s="12">
        <v>0</v>
      </c>
      <c r="AA34" s="12"/>
      <c r="AB34" s="12">
        <v>1</v>
      </c>
      <c r="AC34" s="12">
        <v>1</v>
      </c>
      <c r="AD34" s="12">
        <v>0</v>
      </c>
      <c r="AE34" s="12">
        <v>0</v>
      </c>
      <c r="AF34" s="12" t="s">
        <v>98</v>
      </c>
      <c r="AG34" s="12" t="s">
        <v>99</v>
      </c>
      <c r="AH34" s="12">
        <v>1</v>
      </c>
      <c r="AI34" s="12">
        <v>0</v>
      </c>
      <c r="AJ34" s="12">
        <v>0</v>
      </c>
      <c r="AK34" s="12">
        <v>0</v>
      </c>
      <c r="AL34" s="12">
        <v>0</v>
      </c>
      <c r="AM34" s="12">
        <v>0</v>
      </c>
      <c r="AN34" s="12"/>
      <c r="AO34" s="12">
        <v>0</v>
      </c>
      <c r="AP34" s="12">
        <v>10</v>
      </c>
      <c r="AQ34" s="12">
        <v>0</v>
      </c>
      <c r="AR34" s="12">
        <v>1</v>
      </c>
      <c r="AS34" s="12">
        <v>0</v>
      </c>
      <c r="AT34" s="12">
        <v>1</v>
      </c>
      <c r="AU34" s="12">
        <v>0</v>
      </c>
      <c r="AV34" s="12">
        <v>0</v>
      </c>
      <c r="AW34" s="12"/>
      <c r="AX34" s="12">
        <v>0</v>
      </c>
      <c r="AY34" s="12">
        <v>0</v>
      </c>
      <c r="AZ34" s="12">
        <v>0</v>
      </c>
      <c r="BA34" s="12"/>
      <c r="BB34" s="12">
        <v>0</v>
      </c>
      <c r="BC34" s="12">
        <v>1</v>
      </c>
      <c r="BD34" s="12">
        <v>1</v>
      </c>
      <c r="BE34" s="12">
        <v>1</v>
      </c>
      <c r="BF34" s="12">
        <v>1</v>
      </c>
      <c r="BG34" s="12">
        <v>1</v>
      </c>
      <c r="BH34" s="12">
        <v>0</v>
      </c>
      <c r="BI34" s="12"/>
      <c r="BJ34" s="12">
        <v>2</v>
      </c>
      <c r="BK34" s="12">
        <v>0</v>
      </c>
      <c r="BL34" s="12">
        <v>40</v>
      </c>
      <c r="BM34" s="12">
        <v>40</v>
      </c>
      <c r="BN34" s="12">
        <v>10</v>
      </c>
      <c r="BO34" s="12"/>
      <c r="BP34" s="12"/>
      <c r="BQ34" s="12"/>
      <c r="BR34" s="12"/>
      <c r="BS34" s="12"/>
      <c r="BT34" s="12">
        <v>10</v>
      </c>
      <c r="BU34" s="12"/>
      <c r="BV34" s="12"/>
      <c r="BW34" s="12">
        <v>0</v>
      </c>
      <c r="BX34" s="12">
        <v>0</v>
      </c>
      <c r="BY34" s="12">
        <v>0</v>
      </c>
      <c r="BZ34" s="12">
        <v>0</v>
      </c>
      <c r="CA34" s="12">
        <v>0</v>
      </c>
      <c r="CB34" s="12">
        <v>0</v>
      </c>
      <c r="CC34" s="12">
        <v>0</v>
      </c>
      <c r="CD34" s="12">
        <v>0</v>
      </c>
      <c r="CE34" s="12">
        <v>0</v>
      </c>
      <c r="CF34" s="12">
        <v>0</v>
      </c>
      <c r="CG34" s="12">
        <v>1</v>
      </c>
      <c r="CH34" s="12">
        <v>1</v>
      </c>
      <c r="CI34" s="12">
        <v>0</v>
      </c>
      <c r="CJ34" s="12">
        <v>0</v>
      </c>
      <c r="CK34" s="12"/>
      <c r="CL34" s="12">
        <v>1</v>
      </c>
      <c r="CM34" s="12">
        <v>1</v>
      </c>
      <c r="CN34" s="12" t="s">
        <v>102</v>
      </c>
      <c r="CO34" s="12">
        <v>2</v>
      </c>
      <c r="CP34" s="13">
        <v>3</v>
      </c>
    </row>
    <row r="35" spans="1:106" ht="15.15" customHeight="1" x14ac:dyDescent="0.3">
      <c r="C35" s="26" t="s">
        <v>113</v>
      </c>
      <c r="D35" s="26">
        <f t="shared" ref="D35" si="0">SUM(D3:D34)</f>
        <v>2900</v>
      </c>
      <c r="E35" s="1">
        <f t="shared" ref="E35:I35" si="1">SUM(E3:E34)</f>
        <v>31</v>
      </c>
      <c r="F35" s="1">
        <f t="shared" si="1"/>
        <v>24</v>
      </c>
      <c r="G35" s="1">
        <f t="shared" si="1"/>
        <v>11</v>
      </c>
      <c r="H35" s="1">
        <f t="shared" si="1"/>
        <v>11</v>
      </c>
      <c r="I35" s="1">
        <f t="shared" si="1"/>
        <v>1</v>
      </c>
      <c r="K35" s="1">
        <f t="shared" ref="K35:Q35" si="2">SUM(K3:K34)</f>
        <v>0</v>
      </c>
      <c r="L35" s="1">
        <f t="shared" si="2"/>
        <v>27</v>
      </c>
      <c r="M35" s="1">
        <f t="shared" si="2"/>
        <v>21</v>
      </c>
      <c r="N35" s="1">
        <f t="shared" si="2"/>
        <v>20</v>
      </c>
      <c r="O35" s="1">
        <f t="shared" si="2"/>
        <v>23</v>
      </c>
      <c r="P35" s="1">
        <f t="shared" si="2"/>
        <v>18</v>
      </c>
      <c r="Q35" s="1">
        <f t="shared" si="2"/>
        <v>29</v>
      </c>
      <c r="S35" s="1">
        <f>SUM(S3:S34)</f>
        <v>13</v>
      </c>
      <c r="V35" s="1">
        <f>SUM(V3:V34)</f>
        <v>291</v>
      </c>
      <c r="W35" s="1">
        <f>SUM(W3:W34)</f>
        <v>51.21</v>
      </c>
      <c r="X35" s="1">
        <f>SUM(X3:X34)</f>
        <v>38.25</v>
      </c>
      <c r="Y35" s="1">
        <f>SUM(Y3:Y34)</f>
        <v>11</v>
      </c>
      <c r="Z35" s="1">
        <f>SUM(Z3:Z34)</f>
        <v>312</v>
      </c>
      <c r="AB35" s="1">
        <f>SUM(AB3:AB34)</f>
        <v>22</v>
      </c>
      <c r="AC35" s="1">
        <f>SUM(AC3:AC34)</f>
        <v>8</v>
      </c>
      <c r="AD35" s="1">
        <f>SUM(AD3:AD34)</f>
        <v>5</v>
      </c>
      <c r="AE35" s="1">
        <f>SUM(AE3:AE34)</f>
        <v>10</v>
      </c>
      <c r="AH35" s="1">
        <f>SUM(AH3:AH34)</f>
        <v>9</v>
      </c>
      <c r="AI35" s="1">
        <f>SUM(AI3:AI34)</f>
        <v>2</v>
      </c>
      <c r="AJ35" s="1">
        <f>SUM(AJ3:AJ34)</f>
        <v>2</v>
      </c>
      <c r="AK35" s="1">
        <f>SUM(AK3:AK34)</f>
        <v>16</v>
      </c>
      <c r="AM35" s="1">
        <f>SUM(AM3:AM34)</f>
        <v>6</v>
      </c>
      <c r="AO35" s="1">
        <f t="shared" ref="AO35:AU35" si="3">SUM(AO3:AO34)</f>
        <v>44.6</v>
      </c>
      <c r="AP35" s="1">
        <f t="shared" si="3"/>
        <v>18</v>
      </c>
      <c r="AQ35" s="1">
        <f t="shared" si="3"/>
        <v>9</v>
      </c>
      <c r="AR35" s="1">
        <f t="shared" si="3"/>
        <v>26</v>
      </c>
      <c r="AS35" s="1">
        <f t="shared" si="3"/>
        <v>12</v>
      </c>
      <c r="AT35" s="1">
        <f t="shared" si="3"/>
        <v>20</v>
      </c>
      <c r="AU35" s="1">
        <f t="shared" si="3"/>
        <v>14</v>
      </c>
      <c r="AX35" s="1">
        <f>SUM(AX3:AX34)</f>
        <v>12</v>
      </c>
      <c r="AY35" s="1">
        <f>SUM(AY3:AY34)</f>
        <v>4</v>
      </c>
      <c r="BB35" s="1">
        <f t="shared" ref="BB35:BG35" si="4">SUM(BB3:BB34)</f>
        <v>4</v>
      </c>
      <c r="BC35" s="1">
        <f t="shared" si="4"/>
        <v>29</v>
      </c>
      <c r="BD35" s="1">
        <f t="shared" si="4"/>
        <v>24</v>
      </c>
      <c r="BE35" s="1">
        <f t="shared" si="4"/>
        <v>29</v>
      </c>
      <c r="BF35" s="1">
        <f t="shared" si="4"/>
        <v>21</v>
      </c>
      <c r="BG35" s="1">
        <f t="shared" si="4"/>
        <v>23</v>
      </c>
      <c r="BK35" s="1">
        <f>SUM(BK3:BK34)</f>
        <v>1005</v>
      </c>
      <c r="BL35" s="1">
        <f>SUM(BL3:BL34)</f>
        <v>1265</v>
      </c>
      <c r="BM35" s="1">
        <f>SUM(BM3:BM34)</f>
        <v>718</v>
      </c>
      <c r="BN35" s="1">
        <f>SUM(BN3:BN34)</f>
        <v>482</v>
      </c>
      <c r="BO35" s="1">
        <v>0</v>
      </c>
      <c r="BP35" s="1">
        <f>SUM(BP3:BP34)</f>
        <v>44.5</v>
      </c>
      <c r="BQ35" s="1">
        <f>SUM(BQ3:BQ34)</f>
        <v>35</v>
      </c>
      <c r="BR35" s="1">
        <f>SUM(BR3:BR34)</f>
        <v>9</v>
      </c>
      <c r="BT35" s="1">
        <f>SUM(BT3:BT34)</f>
        <v>149</v>
      </c>
      <c r="BU35" s="1">
        <f>SUM(BU3:BU34)</f>
        <v>82</v>
      </c>
      <c r="BW35" s="1">
        <f t="shared" ref="BW35:CJ35" si="5">SUM(BW3:BW34)</f>
        <v>8</v>
      </c>
      <c r="BX35" s="1">
        <f t="shared" si="5"/>
        <v>3</v>
      </c>
      <c r="BY35" s="1">
        <f t="shared" si="5"/>
        <v>3</v>
      </c>
      <c r="BZ35" s="1">
        <f t="shared" si="5"/>
        <v>8</v>
      </c>
      <c r="CA35" s="1">
        <f t="shared" si="5"/>
        <v>6</v>
      </c>
      <c r="CB35" s="1">
        <f t="shared" si="5"/>
        <v>10</v>
      </c>
      <c r="CC35" s="1">
        <f t="shared" si="5"/>
        <v>4</v>
      </c>
      <c r="CD35" s="1">
        <f t="shared" si="5"/>
        <v>0</v>
      </c>
      <c r="CE35" s="1">
        <f t="shared" si="5"/>
        <v>15</v>
      </c>
      <c r="CF35" s="1">
        <f t="shared" si="5"/>
        <v>11</v>
      </c>
      <c r="CG35" s="1">
        <f t="shared" si="5"/>
        <v>28</v>
      </c>
      <c r="CH35" s="1">
        <f t="shared" si="5"/>
        <v>14</v>
      </c>
      <c r="CI35" s="1">
        <f t="shared" si="5"/>
        <v>27</v>
      </c>
      <c r="CJ35" s="1">
        <f t="shared" si="5"/>
        <v>4</v>
      </c>
      <c r="CL35" s="1">
        <f>SUM(CL3:CL34)</f>
        <v>20</v>
      </c>
      <c r="CM35" s="1">
        <f>SUM(CM3:CM34)</f>
        <v>4</v>
      </c>
      <c r="CP35" s="3"/>
    </row>
    <row r="36" spans="1:106" ht="15.15" customHeight="1" x14ac:dyDescent="0.3">
      <c r="C36" s="26" t="s">
        <v>137</v>
      </c>
      <c r="D36" s="27">
        <f t="shared" ref="D36" si="6">AVERAGE(D3:D34)</f>
        <v>90.625</v>
      </c>
      <c r="E36" s="6">
        <f t="shared" ref="E36:I36" si="7">AVERAGE(E3:E34)</f>
        <v>0.96875</v>
      </c>
      <c r="F36" s="6">
        <f t="shared" si="7"/>
        <v>0.75</v>
      </c>
      <c r="G36" s="6">
        <f t="shared" si="7"/>
        <v>0.34375</v>
      </c>
      <c r="H36" s="6">
        <f t="shared" si="7"/>
        <v>0.34375</v>
      </c>
      <c r="I36" s="6">
        <f t="shared" si="7"/>
        <v>3.125E-2</v>
      </c>
      <c r="J36" s="6"/>
      <c r="K36" s="6">
        <f t="shared" ref="K36:Q36" si="8">AVERAGE(K3:K34)</f>
        <v>0</v>
      </c>
      <c r="L36" s="6">
        <f t="shared" si="8"/>
        <v>0.84375</v>
      </c>
      <c r="M36" s="6">
        <f t="shared" si="8"/>
        <v>0.65625</v>
      </c>
      <c r="N36" s="6">
        <f t="shared" si="8"/>
        <v>0.625</v>
      </c>
      <c r="O36" s="6">
        <f t="shared" si="8"/>
        <v>0.71875</v>
      </c>
      <c r="P36" s="6">
        <f t="shared" si="8"/>
        <v>0.5625</v>
      </c>
      <c r="Q36" s="6">
        <f t="shared" si="8"/>
        <v>0.90625</v>
      </c>
      <c r="R36" s="6"/>
      <c r="S36" s="6">
        <f>AVERAGE(S3:S34)</f>
        <v>0.40625</v>
      </c>
      <c r="T36" s="6"/>
      <c r="U36" s="6"/>
      <c r="V36" s="6">
        <f>AVERAGE(V3:V34)</f>
        <v>9.09375</v>
      </c>
      <c r="W36" s="6">
        <f>AVERAGE(W3:W34)</f>
        <v>1.7070000000000001</v>
      </c>
      <c r="X36" s="6">
        <f>AVERAGE(X3:X34)</f>
        <v>1.3189655172413792</v>
      </c>
      <c r="Y36" s="6">
        <f>AVERAGE(Y3:Y34)</f>
        <v>0.44</v>
      </c>
      <c r="Z36" s="6">
        <f>AVERAGE(Z3:Z34)</f>
        <v>10.064516129032258</v>
      </c>
      <c r="AA36" s="6"/>
      <c r="AB36" s="6">
        <f t="shared" ref="AB36:AK36" si="9">AVERAGE(AB3:AB34)</f>
        <v>0.6875</v>
      </c>
      <c r="AC36" s="6">
        <f t="shared" si="9"/>
        <v>0.25</v>
      </c>
      <c r="AD36" s="6">
        <f t="shared" si="9"/>
        <v>0.15625</v>
      </c>
      <c r="AE36" s="6">
        <f t="shared" si="9"/>
        <v>0.3125</v>
      </c>
      <c r="AF36" s="6"/>
      <c r="AG36" s="6"/>
      <c r="AH36" s="6">
        <f t="shared" si="9"/>
        <v>0.28125</v>
      </c>
      <c r="AI36" s="6">
        <f t="shared" si="9"/>
        <v>6.25E-2</v>
      </c>
      <c r="AJ36" s="6">
        <f t="shared" si="9"/>
        <v>6.25E-2</v>
      </c>
      <c r="AK36" s="6">
        <f t="shared" si="9"/>
        <v>0.5</v>
      </c>
      <c r="AL36" s="6"/>
      <c r="AM36" s="6">
        <f>AVERAGE(AM3:AM34)</f>
        <v>0.1875</v>
      </c>
      <c r="AN36" s="6"/>
      <c r="AO36" s="6">
        <f t="shared" ref="AO36:AU36" si="10">AVERAGE(AO3:AO34)</f>
        <v>2.0272727272727273</v>
      </c>
      <c r="AP36" s="6">
        <f t="shared" si="10"/>
        <v>1.125</v>
      </c>
      <c r="AQ36" s="6">
        <f t="shared" si="10"/>
        <v>0.28125</v>
      </c>
      <c r="AR36" s="6">
        <f t="shared" si="10"/>
        <v>0.8125</v>
      </c>
      <c r="AS36" s="6">
        <f t="shared" si="10"/>
        <v>0.375</v>
      </c>
      <c r="AT36" s="6">
        <f t="shared" si="10"/>
        <v>0.625</v>
      </c>
      <c r="AU36" s="6">
        <f t="shared" si="10"/>
        <v>0.4375</v>
      </c>
      <c r="AV36" s="6"/>
      <c r="AW36" s="6"/>
      <c r="AX36" s="6">
        <f>AVERAGE(AX3:AX34)</f>
        <v>0.375</v>
      </c>
      <c r="AY36" s="6">
        <f>AVERAGE(AY3:AY34)</f>
        <v>0.125</v>
      </c>
      <c r="AZ36" s="6"/>
      <c r="BB36" s="6">
        <f t="shared" ref="BB36:BG36" si="11">AVERAGE(BB3:BB34)</f>
        <v>0.125</v>
      </c>
      <c r="BC36" s="6">
        <f t="shared" si="11"/>
        <v>0.90625</v>
      </c>
      <c r="BD36" s="6">
        <f t="shared" si="11"/>
        <v>0.75</v>
      </c>
      <c r="BE36" s="6">
        <f t="shared" si="11"/>
        <v>0.90625</v>
      </c>
      <c r="BF36" s="6">
        <f t="shared" si="11"/>
        <v>0.65625</v>
      </c>
      <c r="BG36" s="6">
        <f t="shared" si="11"/>
        <v>0.71875</v>
      </c>
      <c r="BH36" s="6"/>
      <c r="BI36" s="6"/>
      <c r="BJ36" s="6">
        <f>AVERAGE(BJ3:BJ34)</f>
        <v>1.40625</v>
      </c>
      <c r="BK36" s="6">
        <f t="shared" ref="BK36:BR36" si="12">AVERAGE(BK3:BK34)/10</f>
        <v>3.4655172413793105</v>
      </c>
      <c r="BL36" s="6">
        <f t="shared" si="12"/>
        <v>3.953125</v>
      </c>
      <c r="BM36" s="6">
        <f t="shared" si="12"/>
        <v>2.4758620689655171</v>
      </c>
      <c r="BN36" s="6">
        <f t="shared" si="12"/>
        <v>1.9280000000000002</v>
      </c>
      <c r="BO36" s="6">
        <f t="shared" si="12"/>
        <v>3.1083333333333334</v>
      </c>
      <c r="BP36" s="6">
        <f t="shared" si="12"/>
        <v>0.55625000000000002</v>
      </c>
      <c r="BQ36" s="6">
        <f t="shared" si="12"/>
        <v>1.1666666666666665</v>
      </c>
      <c r="BR36" s="6">
        <f t="shared" si="12"/>
        <v>0.3</v>
      </c>
      <c r="BS36" s="6"/>
      <c r="BT36" s="6">
        <f>AVERAGE(BT3:BT34)/10</f>
        <v>1.49</v>
      </c>
      <c r="BU36" s="6">
        <f>AVERAGE(BU3:BU34)/10</f>
        <v>1.1714285714285713</v>
      </c>
      <c r="BV36" s="6"/>
      <c r="BW36" s="6">
        <f t="shared" ref="BW36:CJ36" si="13">AVERAGE(BW3:BW34)</f>
        <v>0.25</v>
      </c>
      <c r="BX36" s="6">
        <f t="shared" si="13"/>
        <v>9.375E-2</v>
      </c>
      <c r="BY36" s="6">
        <f t="shared" si="13"/>
        <v>9.375E-2</v>
      </c>
      <c r="BZ36" s="6">
        <f t="shared" si="13"/>
        <v>0.25</v>
      </c>
      <c r="CA36" s="6">
        <f t="shared" si="13"/>
        <v>0.1875</v>
      </c>
      <c r="CB36" s="6">
        <f t="shared" si="13"/>
        <v>0.3125</v>
      </c>
      <c r="CC36" s="6">
        <f t="shared" si="13"/>
        <v>0.125</v>
      </c>
      <c r="CD36" s="6">
        <f t="shared" si="13"/>
        <v>0</v>
      </c>
      <c r="CE36" s="6">
        <f t="shared" si="13"/>
        <v>0.46875</v>
      </c>
      <c r="CF36" s="6">
        <f t="shared" si="13"/>
        <v>0.34375</v>
      </c>
      <c r="CG36" s="6">
        <f t="shared" si="13"/>
        <v>0.875</v>
      </c>
      <c r="CH36" s="6">
        <f t="shared" si="13"/>
        <v>0.4375</v>
      </c>
      <c r="CI36" s="6">
        <f t="shared" si="13"/>
        <v>0.84375</v>
      </c>
      <c r="CJ36" s="6">
        <f t="shared" si="13"/>
        <v>0.125</v>
      </c>
      <c r="CK36" s="6"/>
      <c r="CL36" s="6">
        <f>AVERAGE(CL3:CL34)</f>
        <v>0.625</v>
      </c>
      <c r="CM36" s="6">
        <f>AVERAGE(CM3:CM34)</f>
        <v>0.125</v>
      </c>
      <c r="CP36" s="3"/>
    </row>
    <row r="37" spans="1:106" ht="15.15" customHeight="1" x14ac:dyDescent="0.3">
      <c r="C37" s="26" t="s">
        <v>138</v>
      </c>
      <c r="D37" s="27">
        <f t="shared" ref="D37" si="14">STDEV(D3:D34)</f>
        <v>54.73911734529463</v>
      </c>
      <c r="E37" s="6">
        <f t="shared" ref="E37:I37" si="15">STDEV(E3:E34)</f>
        <v>0.17677669529663689</v>
      </c>
      <c r="F37" s="6">
        <f t="shared" si="15"/>
        <v>0.43994134506405985</v>
      </c>
      <c r="G37" s="6">
        <f t="shared" si="15"/>
        <v>0.48255870443481425</v>
      </c>
      <c r="H37" s="6">
        <f t="shared" si="15"/>
        <v>0.48255870443481425</v>
      </c>
      <c r="I37" s="6">
        <f t="shared" si="15"/>
        <v>0.17677669529663689</v>
      </c>
      <c r="J37" s="6"/>
      <c r="K37" s="6">
        <f t="shared" ref="K37:Q37" si="16">STDEV(K3:K34)</f>
        <v>0</v>
      </c>
      <c r="L37" s="6">
        <f t="shared" si="16"/>
        <v>0.36890203262847354</v>
      </c>
      <c r="M37" s="6">
        <f t="shared" si="16"/>
        <v>0.48255870443481425</v>
      </c>
      <c r="N37" s="6">
        <f t="shared" si="16"/>
        <v>0.49186937683796472</v>
      </c>
      <c r="O37" s="6">
        <f t="shared" si="16"/>
        <v>0.45680340939917435</v>
      </c>
      <c r="P37" s="6">
        <f t="shared" si="16"/>
        <v>0.50401612877418533</v>
      </c>
      <c r="Q37" s="6">
        <f t="shared" si="16"/>
        <v>0.29614458108029906</v>
      </c>
      <c r="R37" s="6"/>
      <c r="S37" s="6">
        <f>STDEV(S3:S34)</f>
        <v>0.49899091723584604</v>
      </c>
      <c r="T37" s="6"/>
      <c r="U37" s="6"/>
      <c r="V37" s="6">
        <f>STDEV(V3:V34)</f>
        <v>16.881674307347446</v>
      </c>
      <c r="W37" s="6">
        <f>STDEV(W3:W34)</f>
        <v>1.3081261934274668</v>
      </c>
      <c r="X37" s="6">
        <f>STDEV(X3:X34)</f>
        <v>2.0309398683290634</v>
      </c>
      <c r="Y37" s="6">
        <f>STDEV(Y3:Y34)</f>
        <v>1.1575836902790224</v>
      </c>
      <c r="Z37" s="6">
        <f>STDEV(Z3:Z34)</f>
        <v>17.272204035908807</v>
      </c>
      <c r="AA37" s="6"/>
      <c r="AB37" s="6">
        <f t="shared" ref="AB37:AK37" si="17">STDEV(AB3:AB34)</f>
        <v>0.47092907485988494</v>
      </c>
      <c r="AC37" s="6">
        <f t="shared" si="17"/>
        <v>0.43994134506405985</v>
      </c>
      <c r="AD37" s="6">
        <f t="shared" si="17"/>
        <v>0.36890203262847354</v>
      </c>
      <c r="AE37" s="6">
        <f t="shared" si="17"/>
        <v>0.47092907485988494</v>
      </c>
      <c r="AF37" s="6"/>
      <c r="AG37" s="6"/>
      <c r="AH37" s="6">
        <f t="shared" si="17"/>
        <v>0.45680340939917435</v>
      </c>
      <c r="AI37" s="6">
        <f t="shared" si="17"/>
        <v>0.24593468841898236</v>
      </c>
      <c r="AJ37" s="6">
        <f t="shared" si="17"/>
        <v>0.24593468841898236</v>
      </c>
      <c r="AK37" s="6">
        <f t="shared" si="17"/>
        <v>0.50800050800076202</v>
      </c>
      <c r="AL37" s="6"/>
      <c r="AM37" s="6">
        <f>STDEV(AM3:AM34)</f>
        <v>0.39655776945626603</v>
      </c>
      <c r="AN37" s="6"/>
      <c r="AO37" s="6">
        <f t="shared" ref="AO37:AU37" si="18">STDEV(AO3:AO34)</f>
        <v>1.2694887678123548</v>
      </c>
      <c r="AP37" s="6">
        <f t="shared" si="18"/>
        <v>2.5</v>
      </c>
      <c r="AQ37" s="6">
        <f t="shared" si="18"/>
        <v>0.45680340939917435</v>
      </c>
      <c r="AR37" s="6">
        <f t="shared" si="18"/>
        <v>0.39655776945626603</v>
      </c>
      <c r="AS37" s="6">
        <f t="shared" si="18"/>
        <v>0.49186937683796472</v>
      </c>
      <c r="AT37" s="6">
        <f t="shared" si="18"/>
        <v>0.49186937683796472</v>
      </c>
      <c r="AU37" s="6">
        <f t="shared" si="18"/>
        <v>0.50401612877418533</v>
      </c>
      <c r="AV37" s="6"/>
      <c r="AW37" s="6"/>
      <c r="AX37" s="6">
        <f>STDEV(AX3:AX34)</f>
        <v>0.49186937683796472</v>
      </c>
      <c r="AY37" s="6">
        <f>STDEV(AY3:AY34)</f>
        <v>0.3360107525161235</v>
      </c>
      <c r="AZ37" s="6"/>
      <c r="BB37" s="6">
        <f t="shared" ref="BB37:BG37" si="19">STDEV(BB3:BB34)</f>
        <v>0.3360107525161235</v>
      </c>
      <c r="BC37" s="6">
        <f t="shared" si="19"/>
        <v>0.29614458108029906</v>
      </c>
      <c r="BD37" s="6">
        <f t="shared" si="19"/>
        <v>0.43994134506405985</v>
      </c>
      <c r="BE37" s="6">
        <f t="shared" si="19"/>
        <v>0.29614458108029906</v>
      </c>
      <c r="BF37" s="6">
        <f t="shared" si="19"/>
        <v>0.48255870443481425</v>
      </c>
      <c r="BG37" s="6">
        <f t="shared" si="19"/>
        <v>0.45680340939917435</v>
      </c>
      <c r="BH37" s="6"/>
      <c r="BI37" s="6"/>
      <c r="BJ37" s="6">
        <f>STDEV(BJ3:BJ34)</f>
        <v>0.91084416711871929</v>
      </c>
      <c r="BK37" s="6">
        <f t="shared" ref="BK37:BR37" si="20">STDEV(BK3:BK34)/10</f>
        <v>2.8123802656505554</v>
      </c>
      <c r="BL37" s="6">
        <f t="shared" si="20"/>
        <v>1.2228956579866415</v>
      </c>
      <c r="BM37" s="6">
        <f t="shared" si="20"/>
        <v>0.86423176967994997</v>
      </c>
      <c r="BN37" s="6">
        <f t="shared" si="20"/>
        <v>0.74806416837060197</v>
      </c>
      <c r="BO37" s="6">
        <f t="shared" si="20"/>
        <v>2.2757449662726161</v>
      </c>
      <c r="BP37" s="6">
        <f t="shared" si="20"/>
        <v>0.4836154759428492</v>
      </c>
      <c r="BQ37" s="6">
        <f t="shared" si="20"/>
        <v>0.28867513459481303</v>
      </c>
      <c r="BR37" s="6">
        <f t="shared" si="20"/>
        <v>0.2</v>
      </c>
      <c r="BS37" s="6"/>
      <c r="BT37" s="6">
        <f>STDEV(BT3:BT34)/10</f>
        <v>0.85693251387336988</v>
      </c>
      <c r="BU37" s="6">
        <f>STDEV(BU3:BU34)/10</f>
        <v>0.69931939701942991</v>
      </c>
      <c r="BV37" s="6"/>
      <c r="BW37" s="6">
        <f t="shared" ref="BW37:CJ37" si="21">STDEV(BW3:BW34)</f>
        <v>0.43994134506405985</v>
      </c>
      <c r="BX37" s="6">
        <f t="shared" si="21"/>
        <v>0.29614458108029906</v>
      </c>
      <c r="BY37" s="6">
        <f t="shared" si="21"/>
        <v>0.29614458108029906</v>
      </c>
      <c r="BZ37" s="6">
        <f t="shared" si="21"/>
        <v>0.43994134506405985</v>
      </c>
      <c r="CA37" s="6">
        <f t="shared" si="21"/>
        <v>0.39655776945626603</v>
      </c>
      <c r="CB37" s="6">
        <f t="shared" si="21"/>
        <v>0.47092907485988494</v>
      </c>
      <c r="CC37" s="6">
        <f t="shared" si="21"/>
        <v>0.3360107525161235</v>
      </c>
      <c r="CD37" s="6">
        <f t="shared" si="21"/>
        <v>0</v>
      </c>
      <c r="CE37" s="6">
        <f t="shared" si="21"/>
        <v>0.50700734867741637</v>
      </c>
      <c r="CF37" s="6">
        <f t="shared" si="21"/>
        <v>0.48255870443481425</v>
      </c>
      <c r="CG37" s="6">
        <f t="shared" si="21"/>
        <v>0.3360107525161235</v>
      </c>
      <c r="CH37" s="6">
        <f t="shared" si="21"/>
        <v>0.50401612877418533</v>
      </c>
      <c r="CI37" s="6">
        <f t="shared" si="21"/>
        <v>0.36890203262847354</v>
      </c>
      <c r="CJ37" s="6">
        <f t="shared" si="21"/>
        <v>0.3360107525161235</v>
      </c>
      <c r="CK37" s="6"/>
      <c r="CL37" s="6">
        <f>STDEV(CL3:CL34)</f>
        <v>0.49186937683796472</v>
      </c>
      <c r="CM37" s="6">
        <f>STDEV(CM3:CM34)</f>
        <v>0.3360107525161235</v>
      </c>
      <c r="CP37" s="3"/>
    </row>
    <row r="38" spans="1:106" ht="15.15" customHeight="1" x14ac:dyDescent="0.3">
      <c r="CP38" s="3"/>
    </row>
    <row r="39" spans="1:106" s="7" customFormat="1" ht="15.15" customHeight="1" x14ac:dyDescent="0.3">
      <c r="B39" s="8"/>
      <c r="C39" s="8"/>
      <c r="D39" s="8"/>
      <c r="V39" s="7" t="s">
        <v>106</v>
      </c>
      <c r="W39" s="7" t="s">
        <v>107</v>
      </c>
      <c r="Y39" s="7" t="s">
        <v>108</v>
      </c>
      <c r="Z39" s="33" t="s">
        <v>141</v>
      </c>
      <c r="AA39" s="9"/>
      <c r="AF39" s="7" t="s">
        <v>109</v>
      </c>
      <c r="AG39" s="7" t="s">
        <v>110</v>
      </c>
      <c r="AO39" s="7" t="s">
        <v>112</v>
      </c>
      <c r="BJ39" s="34" t="s">
        <v>143</v>
      </c>
      <c r="BK39" s="34" t="s">
        <v>144</v>
      </c>
      <c r="BL39" s="34" t="s">
        <v>111</v>
      </c>
      <c r="CM39" s="34"/>
      <c r="CN39" s="34" t="s">
        <v>145</v>
      </c>
      <c r="CO39" s="34" t="s">
        <v>146</v>
      </c>
      <c r="CP39" s="35" t="s">
        <v>147</v>
      </c>
      <c r="CU39" s="32" t="s">
        <v>140</v>
      </c>
    </row>
    <row r="40" spans="1:106" s="12" customFormat="1" ht="15.15" customHeight="1" x14ac:dyDescent="0.3">
      <c r="A40" s="36" t="s">
        <v>139</v>
      </c>
      <c r="B40" s="11"/>
      <c r="C40" s="11"/>
      <c r="D40" s="11"/>
      <c r="E40" s="12">
        <v>1</v>
      </c>
      <c r="F40" s="12">
        <v>3</v>
      </c>
      <c r="G40" s="12">
        <v>1</v>
      </c>
      <c r="H40" s="12">
        <v>1</v>
      </c>
      <c r="I40" s="12">
        <v>0</v>
      </c>
      <c r="J40" s="12">
        <v>0</v>
      </c>
      <c r="K40" s="12">
        <v>0</v>
      </c>
      <c r="L40" s="12">
        <v>1</v>
      </c>
      <c r="M40" s="12">
        <v>1</v>
      </c>
      <c r="N40" s="12">
        <v>1</v>
      </c>
      <c r="O40" s="12">
        <v>1</v>
      </c>
      <c r="P40" s="12">
        <v>1</v>
      </c>
      <c r="Q40" s="12">
        <v>1</v>
      </c>
      <c r="R40" s="12">
        <v>0</v>
      </c>
      <c r="S40" s="12">
        <v>1</v>
      </c>
      <c r="T40" s="12">
        <v>0</v>
      </c>
      <c r="U40" s="12">
        <v>0</v>
      </c>
      <c r="V40" s="12">
        <v>1</v>
      </c>
      <c r="W40" s="12" t="s">
        <v>112</v>
      </c>
      <c r="X40" s="12">
        <v>0</v>
      </c>
      <c r="Y40" s="12">
        <v>1</v>
      </c>
      <c r="Z40" s="12">
        <v>1</v>
      </c>
      <c r="AA40" s="12">
        <v>0</v>
      </c>
      <c r="AB40" s="12">
        <v>0</v>
      </c>
      <c r="AC40" s="12">
        <v>2</v>
      </c>
      <c r="AD40" s="12">
        <v>1</v>
      </c>
      <c r="AE40" s="12">
        <v>1</v>
      </c>
      <c r="AF40" s="12">
        <v>2</v>
      </c>
      <c r="AH40" s="12">
        <v>0</v>
      </c>
      <c r="AI40" s="12">
        <v>0</v>
      </c>
      <c r="AJ40" s="12">
        <v>0</v>
      </c>
      <c r="AK40" s="12">
        <v>0</v>
      </c>
      <c r="AL40" s="12">
        <v>0</v>
      </c>
      <c r="AM40" s="12">
        <v>0</v>
      </c>
      <c r="AN40" s="12">
        <v>0</v>
      </c>
      <c r="AO40" s="12">
        <v>2</v>
      </c>
      <c r="AP40" s="12">
        <v>0</v>
      </c>
      <c r="AQ40" s="12">
        <v>0</v>
      </c>
      <c r="AR40" s="12">
        <v>2</v>
      </c>
      <c r="AS40" s="12">
        <v>1</v>
      </c>
      <c r="AT40" s="12">
        <v>2</v>
      </c>
      <c r="AU40" s="12">
        <v>1</v>
      </c>
      <c r="AV40" s="12">
        <v>0</v>
      </c>
      <c r="AW40" s="12">
        <v>0</v>
      </c>
      <c r="AX40" s="12">
        <v>1</v>
      </c>
      <c r="AY40" s="12">
        <v>1</v>
      </c>
      <c r="AZ40" s="12">
        <v>0</v>
      </c>
      <c r="BA40" s="12">
        <v>0</v>
      </c>
      <c r="BB40" s="12">
        <v>2</v>
      </c>
      <c r="BC40" s="12">
        <v>1</v>
      </c>
      <c r="BD40" s="12">
        <v>1</v>
      </c>
      <c r="BE40" s="12">
        <v>1</v>
      </c>
      <c r="BF40" s="12">
        <v>1</v>
      </c>
      <c r="BG40" s="12">
        <v>1</v>
      </c>
      <c r="BH40" s="12">
        <v>0</v>
      </c>
      <c r="BI40" s="12">
        <v>0</v>
      </c>
      <c r="BJ40" s="12">
        <v>2</v>
      </c>
      <c r="BK40" s="12">
        <v>1</v>
      </c>
      <c r="BL40" s="12">
        <v>1</v>
      </c>
      <c r="BM40" s="12">
        <v>0</v>
      </c>
      <c r="BN40" s="12">
        <v>0</v>
      </c>
      <c r="BO40" s="12">
        <v>0</v>
      </c>
      <c r="BP40" s="12">
        <v>0</v>
      </c>
      <c r="BQ40" s="12">
        <v>0</v>
      </c>
      <c r="BR40" s="12">
        <v>0</v>
      </c>
      <c r="BS40" s="12">
        <v>0</v>
      </c>
      <c r="BT40" s="12">
        <v>0</v>
      </c>
      <c r="BU40" s="12">
        <v>0</v>
      </c>
      <c r="BV40" s="12">
        <v>0</v>
      </c>
      <c r="BW40" s="12">
        <v>1</v>
      </c>
      <c r="BX40" s="12">
        <v>2</v>
      </c>
      <c r="BY40" s="12">
        <v>2</v>
      </c>
      <c r="BZ40" s="12">
        <v>1</v>
      </c>
      <c r="CA40" s="12">
        <v>1</v>
      </c>
      <c r="CB40" s="12">
        <v>1</v>
      </c>
      <c r="CC40" s="12">
        <v>2</v>
      </c>
      <c r="CD40" s="12">
        <v>3</v>
      </c>
      <c r="CE40" s="12">
        <v>1</v>
      </c>
      <c r="CF40" s="12">
        <v>1</v>
      </c>
      <c r="CG40" s="12">
        <v>2</v>
      </c>
      <c r="CH40" s="12">
        <v>0</v>
      </c>
      <c r="CI40" s="12">
        <v>0</v>
      </c>
      <c r="CJ40" s="12">
        <v>0</v>
      </c>
      <c r="CK40" s="12">
        <v>0</v>
      </c>
      <c r="CL40" s="12">
        <v>0</v>
      </c>
      <c r="CM40" s="12">
        <v>1</v>
      </c>
      <c r="CN40" s="12">
        <v>1</v>
      </c>
      <c r="CO40" s="12">
        <v>1</v>
      </c>
      <c r="CP40" s="13">
        <v>1</v>
      </c>
      <c r="CQ40" s="10" t="s">
        <v>113</v>
      </c>
      <c r="CR40" s="12" t="s">
        <v>114</v>
      </c>
      <c r="CS40" s="12">
        <f>D35</f>
        <v>2900</v>
      </c>
      <c r="CU40" s="14" t="s">
        <v>115</v>
      </c>
      <c r="CV40" s="14" t="s">
        <v>116</v>
      </c>
      <c r="CW40" s="14" t="s">
        <v>117</v>
      </c>
      <c r="CX40" s="14" t="s">
        <v>118</v>
      </c>
      <c r="CY40" s="14" t="s">
        <v>119</v>
      </c>
      <c r="CZ40" s="14" t="s">
        <v>120</v>
      </c>
      <c r="DA40" s="14" t="s">
        <v>121</v>
      </c>
      <c r="DB40" s="14" t="s">
        <v>122</v>
      </c>
    </row>
    <row r="41" spans="1:106" ht="15.15" customHeight="1" x14ac:dyDescent="0.3">
      <c r="A41" s="4"/>
      <c r="B41" s="2">
        <f t="shared" ref="B41:D56" si="22">B3</f>
        <v>0</v>
      </c>
      <c r="C41" s="2">
        <f t="shared" si="22"/>
        <v>0</v>
      </c>
      <c r="D41" s="2">
        <f t="shared" si="22"/>
        <v>50</v>
      </c>
      <c r="E41" s="2">
        <f t="shared" ref="E41:I56" si="23">IF(E3=1,E$40,0)</f>
        <v>1</v>
      </c>
      <c r="F41" s="2">
        <f t="shared" si="23"/>
        <v>0</v>
      </c>
      <c r="G41" s="2">
        <f t="shared" si="23"/>
        <v>0</v>
      </c>
      <c r="H41" s="2">
        <f t="shared" si="23"/>
        <v>0</v>
      </c>
      <c r="I41" s="2">
        <f t="shared" si="23"/>
        <v>0</v>
      </c>
      <c r="J41" s="2"/>
      <c r="K41" s="2">
        <f t="shared" ref="K41:Q56" si="24">IF(K3=1,K$40,0)</f>
        <v>0</v>
      </c>
      <c r="L41" s="2">
        <f t="shared" si="24"/>
        <v>1</v>
      </c>
      <c r="M41" s="2">
        <f t="shared" si="24"/>
        <v>1</v>
      </c>
      <c r="N41" s="2">
        <f t="shared" si="24"/>
        <v>0</v>
      </c>
      <c r="O41" s="2">
        <f t="shared" si="24"/>
        <v>0</v>
      </c>
      <c r="P41" s="2">
        <f t="shared" si="24"/>
        <v>1</v>
      </c>
      <c r="Q41" s="2">
        <f t="shared" si="24"/>
        <v>1</v>
      </c>
      <c r="R41" s="2"/>
      <c r="S41" s="2">
        <f t="shared" ref="S41:S72" si="25">IF(S3=1,S$40,0)</f>
        <v>0</v>
      </c>
      <c r="T41" s="2"/>
      <c r="U41" s="2"/>
      <c r="V41" s="2">
        <f t="shared" ref="V41:V72" si="26">IF(V3&gt;3,V$40,0)</f>
        <v>1</v>
      </c>
      <c r="W41" s="2">
        <f t="shared" ref="W41:W72" si="27">IF(W3=1,1,IF(W3&gt;1,2,0))</f>
        <v>0</v>
      </c>
      <c r="X41" s="2">
        <f t="shared" ref="X41:X72" si="28">IF(X3=1,X$40,0)</f>
        <v>0</v>
      </c>
      <c r="Y41" s="2">
        <f t="shared" ref="Y41:Y72" si="29">IF(Y3&gt;0.5,Y$40,0)</f>
        <v>0</v>
      </c>
      <c r="Z41" s="2">
        <f t="shared" ref="Z41:Z72" si="30">IF(Z3&gt;5,2,IF(Z3&gt;=3,1,0))</f>
        <v>2</v>
      </c>
      <c r="AA41" s="2"/>
      <c r="AB41" s="2">
        <f t="shared" ref="AB41:AE56" si="31">IF(AB3=1,AB$40,0)</f>
        <v>0</v>
      </c>
      <c r="AC41" s="2">
        <f t="shared" si="31"/>
        <v>0</v>
      </c>
      <c r="AD41" s="2">
        <f t="shared" si="31"/>
        <v>0</v>
      </c>
      <c r="AE41" s="2">
        <f t="shared" si="31"/>
        <v>0</v>
      </c>
      <c r="AF41" s="2">
        <f>IF(AF3="0-20%",2,IF(AF3="20-40%",2,IF(AF3="40-60%",2,IF(AF3="60-80%",1,0))))</f>
        <v>1</v>
      </c>
      <c r="AG41" s="2">
        <f>IF(AG3="10-25%",1,IF(AG3="11-25%",1,IF(AG3="more than 25%",1,0)))</f>
        <v>1</v>
      </c>
      <c r="AO41" s="2">
        <f t="shared" ref="AO41:AP56" si="32">IF(AO3&gt;1,AO$40,0)</f>
        <v>0</v>
      </c>
      <c r="AP41" s="2">
        <f t="shared" si="32"/>
        <v>0</v>
      </c>
      <c r="AQ41" s="2">
        <f t="shared" ref="AQ41:AU56" si="33">IF(AQ3=1,AQ$40,0)</f>
        <v>0</v>
      </c>
      <c r="AR41" s="2">
        <f t="shared" si="33"/>
        <v>2</v>
      </c>
      <c r="AS41" s="2">
        <f t="shared" si="33"/>
        <v>0</v>
      </c>
      <c r="AT41" s="2">
        <f t="shared" si="33"/>
        <v>0</v>
      </c>
      <c r="AU41" s="2">
        <f t="shared" si="33"/>
        <v>0</v>
      </c>
      <c r="AV41" s="2"/>
      <c r="AW41" s="2"/>
      <c r="AX41" s="2">
        <f t="shared" ref="AX41:AY56" si="34">IF(AX3=1,AX$40,0)</f>
        <v>1</v>
      </c>
      <c r="AY41" s="2">
        <f t="shared" si="34"/>
        <v>1</v>
      </c>
      <c r="AZ41" s="2"/>
      <c r="BA41" s="2"/>
      <c r="BB41" s="2">
        <f t="shared" ref="BB41:BG56" si="35">IF(BB3=1,BB$40,0)</f>
        <v>0</v>
      </c>
      <c r="BC41" s="2">
        <f t="shared" si="35"/>
        <v>1</v>
      </c>
      <c r="BD41" s="2">
        <f t="shared" si="35"/>
        <v>0</v>
      </c>
      <c r="BE41" s="2">
        <f t="shared" si="35"/>
        <v>1</v>
      </c>
      <c r="BF41" s="2">
        <f t="shared" si="35"/>
        <v>0</v>
      </c>
      <c r="BG41" s="2">
        <f t="shared" si="35"/>
        <v>1</v>
      </c>
      <c r="BH41" s="2"/>
      <c r="BI41" s="2"/>
      <c r="BJ41" s="2">
        <f t="shared" ref="BJ41:BJ72" si="36">IF(BJ3=1,1,IF(BJ3&gt;=2,2,0))</f>
        <v>2</v>
      </c>
      <c r="BK41" s="2">
        <f t="shared" ref="BK41:BK72" si="37">IF(BK3&gt;15,BK$40,0)</f>
        <v>1</v>
      </c>
      <c r="BL41" s="2">
        <f t="shared" ref="BL41:BL72" si="38">IF(BL3&lt;=60,BL$40,0)</f>
        <v>1</v>
      </c>
      <c r="BW41" s="2">
        <f t="shared" ref="BW41:CJ56" si="39">IF(BW3=1,BW$40,0)</f>
        <v>0</v>
      </c>
      <c r="BX41" s="2">
        <f t="shared" si="39"/>
        <v>0</v>
      </c>
      <c r="BY41" s="2">
        <f t="shared" si="39"/>
        <v>0</v>
      </c>
      <c r="BZ41" s="2">
        <f t="shared" si="39"/>
        <v>0</v>
      </c>
      <c r="CA41" s="2">
        <f t="shared" si="39"/>
        <v>0</v>
      </c>
      <c r="CB41" s="2">
        <f t="shared" si="39"/>
        <v>0</v>
      </c>
      <c r="CC41" s="2">
        <f t="shared" si="39"/>
        <v>0</v>
      </c>
      <c r="CD41" s="2">
        <f>IF(SUM(CE41:CJ41)&gt;0,0,IF(CD3=1,CD$40,0))</f>
        <v>0</v>
      </c>
      <c r="CE41" s="2">
        <f t="shared" si="39"/>
        <v>1</v>
      </c>
      <c r="CF41" s="2">
        <f t="shared" si="39"/>
        <v>0</v>
      </c>
      <c r="CG41" s="2">
        <f t="shared" si="39"/>
        <v>2</v>
      </c>
      <c r="CH41" s="2">
        <f t="shared" si="39"/>
        <v>0</v>
      </c>
      <c r="CI41" s="2">
        <f t="shared" si="39"/>
        <v>0</v>
      </c>
      <c r="CJ41" s="2">
        <f t="shared" si="39"/>
        <v>0</v>
      </c>
      <c r="CK41" s="2"/>
      <c r="CL41" s="2">
        <f t="shared" ref="CL41:CM56" si="40">IF(CL3=1,CL$40,0)</f>
        <v>0</v>
      </c>
      <c r="CM41" s="2">
        <f t="shared" si="40"/>
        <v>0</v>
      </c>
      <c r="CN41" s="2">
        <f>IF(CN3="5 Very Frequently",1,IF(CN3=4,1,IF(CN3=3,1,0)))</f>
        <v>0</v>
      </c>
      <c r="CO41" s="2">
        <f>IF(CO3=2,1,IF(CO3="5 Very Frequently",2,IF(CO3=4,2,IF(CO3=3,2,0))))</f>
        <v>0</v>
      </c>
      <c r="CP41" s="15">
        <f>IF(CP3=2,1,IF(CP3="5 Very Frequently",2,IF(CP3=4,2,IF(CP3=3,2,0))))</f>
        <v>0</v>
      </c>
      <c r="CQ41" s="16">
        <f>SUM(E41:CP41)</f>
        <v>24</v>
      </c>
      <c r="CR41" s="17">
        <f>D41/$CS$40</f>
        <v>1.7241379310344827E-2</v>
      </c>
      <c r="CS41" s="1">
        <f>CQ41*CR41</f>
        <v>0.41379310344827586</v>
      </c>
      <c r="CU41" s="1">
        <f>SUM(E41:I41)</f>
        <v>1</v>
      </c>
      <c r="CV41" s="1">
        <f>SUM(K41:S41)</f>
        <v>4</v>
      </c>
      <c r="CW41" s="1">
        <f>SUM(V41:AP41)</f>
        <v>5</v>
      </c>
      <c r="CX41" s="1">
        <f>SUM(AQ41:AU41)</f>
        <v>2</v>
      </c>
      <c r="CY41" s="1">
        <f>SUM(AX41:BU41)</f>
        <v>9</v>
      </c>
      <c r="CZ41" s="1">
        <f>SUM(BW41:CC41)</f>
        <v>0</v>
      </c>
      <c r="DA41" s="1">
        <f>SUM(CD41:CJ41)</f>
        <v>3</v>
      </c>
      <c r="DB41" s="1">
        <f>SUM(CL41:CP41)</f>
        <v>0</v>
      </c>
    </row>
    <row r="42" spans="1:106" ht="15.15" customHeight="1" x14ac:dyDescent="0.3">
      <c r="A42" s="4"/>
      <c r="B42" s="2">
        <f t="shared" si="22"/>
        <v>0</v>
      </c>
      <c r="C42" s="2">
        <f t="shared" si="22"/>
        <v>0</v>
      </c>
      <c r="D42" s="2">
        <f t="shared" si="22"/>
        <v>100</v>
      </c>
      <c r="E42" s="2">
        <f t="shared" si="23"/>
        <v>1</v>
      </c>
      <c r="F42" s="2">
        <f t="shared" si="23"/>
        <v>3</v>
      </c>
      <c r="G42" s="2">
        <f t="shared" si="23"/>
        <v>1</v>
      </c>
      <c r="H42" s="2">
        <f t="shared" si="23"/>
        <v>0</v>
      </c>
      <c r="I42" s="2">
        <f t="shared" si="23"/>
        <v>0</v>
      </c>
      <c r="J42" s="2"/>
      <c r="K42" s="2">
        <f t="shared" si="24"/>
        <v>0</v>
      </c>
      <c r="L42" s="2">
        <f t="shared" si="24"/>
        <v>1</v>
      </c>
      <c r="M42" s="2">
        <f t="shared" si="24"/>
        <v>1</v>
      </c>
      <c r="N42" s="2">
        <f t="shared" si="24"/>
        <v>1</v>
      </c>
      <c r="O42" s="2">
        <f t="shared" si="24"/>
        <v>1</v>
      </c>
      <c r="P42" s="2">
        <f t="shared" si="24"/>
        <v>0</v>
      </c>
      <c r="Q42" s="2">
        <f t="shared" si="24"/>
        <v>1</v>
      </c>
      <c r="R42" s="2"/>
      <c r="S42" s="2">
        <f t="shared" si="25"/>
        <v>0</v>
      </c>
      <c r="T42" s="2"/>
      <c r="U42" s="2"/>
      <c r="V42" s="2">
        <f t="shared" si="26"/>
        <v>1</v>
      </c>
      <c r="W42" s="2">
        <f t="shared" si="27"/>
        <v>2</v>
      </c>
      <c r="X42" s="2">
        <f t="shared" si="28"/>
        <v>0</v>
      </c>
      <c r="Y42" s="2">
        <f t="shared" si="29"/>
        <v>0</v>
      </c>
      <c r="Z42" s="2">
        <f t="shared" si="30"/>
        <v>2</v>
      </c>
      <c r="AA42" s="2"/>
      <c r="AB42" s="2">
        <f t="shared" si="31"/>
        <v>0</v>
      </c>
      <c r="AC42" s="2">
        <f t="shared" si="31"/>
        <v>2</v>
      </c>
      <c r="AD42" s="2">
        <f t="shared" si="31"/>
        <v>0</v>
      </c>
      <c r="AE42" s="2">
        <f t="shared" si="31"/>
        <v>0</v>
      </c>
      <c r="AF42" s="2">
        <f t="shared" ref="AF42:AF72" si="41">IF(AF4="0-20%",2,IF(AF4="20-40%",2,IF(AF4="40-60%",2,IF(AF4="60-80%",1,0))))</f>
        <v>2</v>
      </c>
      <c r="AG42" s="2">
        <f t="shared" ref="AG42:AG72" si="42">IF(AG4="10-25%",1,IF(AG4="11-25%",1,IF(AG4="more than 25%",1,0)))</f>
        <v>0</v>
      </c>
      <c r="AO42" s="2">
        <f t="shared" si="32"/>
        <v>2</v>
      </c>
      <c r="AP42" s="2">
        <f t="shared" si="32"/>
        <v>0</v>
      </c>
      <c r="AQ42" s="2">
        <f t="shared" si="33"/>
        <v>0</v>
      </c>
      <c r="AR42" s="2">
        <f t="shared" si="33"/>
        <v>2</v>
      </c>
      <c r="AS42" s="2">
        <f t="shared" si="33"/>
        <v>1</v>
      </c>
      <c r="AT42" s="2">
        <f t="shared" si="33"/>
        <v>2</v>
      </c>
      <c r="AU42" s="2">
        <f t="shared" si="33"/>
        <v>1</v>
      </c>
      <c r="AV42" s="2"/>
      <c r="AW42" s="2"/>
      <c r="AX42" s="2">
        <f t="shared" si="34"/>
        <v>1</v>
      </c>
      <c r="AY42" s="2">
        <f t="shared" si="34"/>
        <v>1</v>
      </c>
      <c r="AZ42" s="2"/>
      <c r="BA42" s="2"/>
      <c r="BB42" s="2">
        <f t="shared" si="35"/>
        <v>0</v>
      </c>
      <c r="BC42" s="2">
        <f t="shared" si="35"/>
        <v>1</v>
      </c>
      <c r="BD42" s="2">
        <f t="shared" si="35"/>
        <v>1</v>
      </c>
      <c r="BE42" s="2">
        <f t="shared" si="35"/>
        <v>1</v>
      </c>
      <c r="BF42" s="2">
        <f t="shared" si="35"/>
        <v>1</v>
      </c>
      <c r="BG42" s="2">
        <f t="shared" si="35"/>
        <v>1</v>
      </c>
      <c r="BH42" s="2"/>
      <c r="BI42" s="2"/>
      <c r="BJ42" s="2">
        <f t="shared" si="36"/>
        <v>2</v>
      </c>
      <c r="BK42" s="2">
        <f t="shared" si="37"/>
        <v>1</v>
      </c>
      <c r="BL42" s="2">
        <f t="shared" si="38"/>
        <v>1</v>
      </c>
      <c r="BW42" s="2">
        <f t="shared" si="39"/>
        <v>1</v>
      </c>
      <c r="BX42" s="2">
        <f t="shared" si="39"/>
        <v>0</v>
      </c>
      <c r="BY42" s="2">
        <f t="shared" si="39"/>
        <v>0</v>
      </c>
      <c r="BZ42" s="2">
        <f t="shared" si="39"/>
        <v>0</v>
      </c>
      <c r="CA42" s="2">
        <f t="shared" si="39"/>
        <v>0</v>
      </c>
      <c r="CB42" s="2">
        <f t="shared" si="39"/>
        <v>0</v>
      </c>
      <c r="CC42" s="2">
        <f t="shared" si="39"/>
        <v>0</v>
      </c>
      <c r="CD42" s="2">
        <f t="shared" ref="CD42:CD72" si="43">IF(SUM(CE42:CJ42)&gt;0,0,IF(CD4=1,CD$40,0))</f>
        <v>0</v>
      </c>
      <c r="CE42" s="2">
        <f t="shared" si="39"/>
        <v>1</v>
      </c>
      <c r="CF42" s="2">
        <f t="shared" si="39"/>
        <v>0</v>
      </c>
      <c r="CG42" s="2">
        <f t="shared" si="39"/>
        <v>2</v>
      </c>
      <c r="CH42" s="2">
        <f t="shared" si="39"/>
        <v>0</v>
      </c>
      <c r="CI42" s="2">
        <f t="shared" si="39"/>
        <v>0</v>
      </c>
      <c r="CJ42" s="2">
        <f t="shared" si="39"/>
        <v>0</v>
      </c>
      <c r="CK42" s="2"/>
      <c r="CL42" s="2">
        <f t="shared" si="40"/>
        <v>0</v>
      </c>
      <c r="CM42" s="2">
        <f t="shared" si="40"/>
        <v>0</v>
      </c>
      <c r="CN42" s="2">
        <f t="shared" ref="CN42:CN72" si="44">IF(CN4="5 Very Frequently",1,IF(CN4=4,1,IF(CN4=3,1,0)))</f>
        <v>1</v>
      </c>
      <c r="CO42" s="2">
        <f t="shared" ref="CO42:CP57" si="45">IF(CO4=2,1,IF(CO4="5 Very Frequently",2,IF(CO4=4,2,IF(CO4=3,2,0))))</f>
        <v>2</v>
      </c>
      <c r="CP42" s="15">
        <f t="shared" si="45"/>
        <v>1</v>
      </c>
      <c r="CQ42" s="16">
        <f t="shared" ref="CQ42:CQ72" si="46">SUM(E42:CP42)</f>
        <v>46</v>
      </c>
      <c r="CR42" s="17">
        <f t="shared" ref="CR42:CR72" si="47">D42/$CS$40</f>
        <v>3.4482758620689655E-2</v>
      </c>
      <c r="CS42" s="1">
        <f t="shared" ref="CS42:CS72" si="48">CQ42*CR42</f>
        <v>1.5862068965517242</v>
      </c>
      <c r="CU42" s="1">
        <f t="shared" ref="CU42:CU72" si="49">SUM(E42:I42)</f>
        <v>5</v>
      </c>
      <c r="CV42" s="1">
        <f t="shared" ref="CV42:CV72" si="50">SUM(K42:S42)</f>
        <v>5</v>
      </c>
      <c r="CW42" s="1">
        <f t="shared" ref="CW42:CW72" si="51">SUM(V42:AP42)</f>
        <v>11</v>
      </c>
      <c r="CX42" s="1">
        <f t="shared" ref="CX42:CX72" si="52">SUM(AQ42:AU42)</f>
        <v>6</v>
      </c>
      <c r="CY42" s="1">
        <f t="shared" ref="CY42:CY72" si="53">SUM(AX42:BU42)</f>
        <v>11</v>
      </c>
      <c r="CZ42" s="1">
        <f t="shared" ref="CZ42:CZ72" si="54">SUM(BW42:CC42)</f>
        <v>1</v>
      </c>
      <c r="DA42" s="1">
        <f t="shared" ref="DA42:DA72" si="55">SUM(CD42:CJ42)</f>
        <v>3</v>
      </c>
      <c r="DB42" s="1">
        <f t="shared" ref="DB42:DB72" si="56">SUM(CL42:CP42)</f>
        <v>4</v>
      </c>
    </row>
    <row r="43" spans="1:106" ht="15.15" customHeight="1" x14ac:dyDescent="0.3">
      <c r="A43" s="4"/>
      <c r="B43" s="2">
        <f t="shared" si="22"/>
        <v>0</v>
      </c>
      <c r="C43" s="2">
        <f t="shared" si="22"/>
        <v>0</v>
      </c>
      <c r="D43" s="2">
        <f t="shared" si="22"/>
        <v>75</v>
      </c>
      <c r="E43" s="2">
        <f t="shared" si="23"/>
        <v>1</v>
      </c>
      <c r="F43" s="2">
        <f t="shared" si="23"/>
        <v>0</v>
      </c>
      <c r="G43" s="2">
        <f t="shared" si="23"/>
        <v>1</v>
      </c>
      <c r="H43" s="2">
        <f t="shared" si="23"/>
        <v>0</v>
      </c>
      <c r="I43" s="2">
        <f t="shared" si="23"/>
        <v>0</v>
      </c>
      <c r="J43" s="2"/>
      <c r="K43" s="2">
        <f t="shared" si="24"/>
        <v>0</v>
      </c>
      <c r="L43" s="2">
        <f t="shared" si="24"/>
        <v>1</v>
      </c>
      <c r="M43" s="2">
        <f t="shared" si="24"/>
        <v>1</v>
      </c>
      <c r="N43" s="2">
        <f t="shared" si="24"/>
        <v>1</v>
      </c>
      <c r="O43" s="2">
        <f t="shared" si="24"/>
        <v>1</v>
      </c>
      <c r="P43" s="2">
        <f t="shared" si="24"/>
        <v>1</v>
      </c>
      <c r="Q43" s="2">
        <f t="shared" si="24"/>
        <v>1</v>
      </c>
      <c r="R43" s="2"/>
      <c r="S43" s="2">
        <f t="shared" si="25"/>
        <v>0</v>
      </c>
      <c r="T43" s="2"/>
      <c r="U43" s="2"/>
      <c r="V43" s="2">
        <f t="shared" si="26"/>
        <v>1</v>
      </c>
      <c r="W43" s="2">
        <f t="shared" si="27"/>
        <v>0</v>
      </c>
      <c r="X43" s="2">
        <f t="shared" si="28"/>
        <v>0</v>
      </c>
      <c r="Y43" s="2">
        <f t="shared" si="29"/>
        <v>1</v>
      </c>
      <c r="Z43" s="2">
        <f t="shared" si="30"/>
        <v>2</v>
      </c>
      <c r="AA43" s="2"/>
      <c r="AB43" s="2">
        <f t="shared" si="31"/>
        <v>0</v>
      </c>
      <c r="AC43" s="2">
        <f t="shared" si="31"/>
        <v>0</v>
      </c>
      <c r="AD43" s="2">
        <f t="shared" si="31"/>
        <v>0</v>
      </c>
      <c r="AE43" s="2">
        <f t="shared" si="31"/>
        <v>1</v>
      </c>
      <c r="AF43" s="2">
        <f t="shared" si="41"/>
        <v>1</v>
      </c>
      <c r="AG43" s="2">
        <f t="shared" si="42"/>
        <v>1</v>
      </c>
      <c r="AO43" s="2">
        <f t="shared" si="32"/>
        <v>2</v>
      </c>
      <c r="AP43" s="2">
        <f t="shared" si="32"/>
        <v>0</v>
      </c>
      <c r="AQ43" s="2">
        <f t="shared" si="33"/>
        <v>0</v>
      </c>
      <c r="AR43" s="2">
        <f t="shared" si="33"/>
        <v>2</v>
      </c>
      <c r="AS43" s="2">
        <f t="shared" si="33"/>
        <v>1</v>
      </c>
      <c r="AT43" s="2">
        <f t="shared" si="33"/>
        <v>0</v>
      </c>
      <c r="AU43" s="2">
        <f t="shared" si="33"/>
        <v>1</v>
      </c>
      <c r="AV43" s="2"/>
      <c r="AW43" s="2"/>
      <c r="AX43" s="2">
        <f t="shared" si="34"/>
        <v>1</v>
      </c>
      <c r="AY43" s="2">
        <f t="shared" si="34"/>
        <v>0</v>
      </c>
      <c r="AZ43" s="2"/>
      <c r="BA43" s="2"/>
      <c r="BB43" s="2">
        <f t="shared" si="35"/>
        <v>0</v>
      </c>
      <c r="BC43" s="2">
        <f t="shared" si="35"/>
        <v>1</v>
      </c>
      <c r="BD43" s="2">
        <f t="shared" si="35"/>
        <v>1</v>
      </c>
      <c r="BE43" s="2">
        <f t="shared" si="35"/>
        <v>1</v>
      </c>
      <c r="BF43" s="2">
        <f t="shared" si="35"/>
        <v>1</v>
      </c>
      <c r="BG43" s="2">
        <f t="shared" si="35"/>
        <v>1</v>
      </c>
      <c r="BH43" s="2"/>
      <c r="BI43" s="2"/>
      <c r="BJ43" s="2">
        <f t="shared" si="36"/>
        <v>1</v>
      </c>
      <c r="BK43" s="2">
        <f t="shared" si="37"/>
        <v>1</v>
      </c>
      <c r="BL43" s="2">
        <f t="shared" si="38"/>
        <v>1</v>
      </c>
      <c r="BW43" s="2">
        <f t="shared" si="39"/>
        <v>0</v>
      </c>
      <c r="BX43" s="2">
        <f t="shared" si="39"/>
        <v>0</v>
      </c>
      <c r="BY43" s="2">
        <f t="shared" si="39"/>
        <v>0</v>
      </c>
      <c r="BZ43" s="2">
        <f t="shared" si="39"/>
        <v>0</v>
      </c>
      <c r="CA43" s="2">
        <f t="shared" si="39"/>
        <v>0</v>
      </c>
      <c r="CB43" s="2">
        <f t="shared" si="39"/>
        <v>1</v>
      </c>
      <c r="CC43" s="2">
        <f t="shared" si="39"/>
        <v>0</v>
      </c>
      <c r="CD43" s="2">
        <f t="shared" si="43"/>
        <v>0</v>
      </c>
      <c r="CE43" s="2">
        <f t="shared" si="39"/>
        <v>1</v>
      </c>
      <c r="CF43" s="2">
        <f t="shared" si="39"/>
        <v>0</v>
      </c>
      <c r="CG43" s="2">
        <f t="shared" si="39"/>
        <v>2</v>
      </c>
      <c r="CH43" s="2">
        <f t="shared" si="39"/>
        <v>0</v>
      </c>
      <c r="CI43" s="2">
        <f t="shared" si="39"/>
        <v>0</v>
      </c>
      <c r="CJ43" s="2">
        <f t="shared" si="39"/>
        <v>0</v>
      </c>
      <c r="CK43" s="2"/>
      <c r="CL43" s="2">
        <f t="shared" si="40"/>
        <v>0</v>
      </c>
      <c r="CM43" s="2">
        <f t="shared" si="40"/>
        <v>0</v>
      </c>
      <c r="CN43" s="2">
        <f t="shared" si="44"/>
        <v>1</v>
      </c>
      <c r="CO43" s="2">
        <f t="shared" si="45"/>
        <v>2</v>
      </c>
      <c r="CP43" s="15">
        <f t="shared" si="45"/>
        <v>1</v>
      </c>
      <c r="CQ43" s="16">
        <f t="shared" si="46"/>
        <v>38</v>
      </c>
      <c r="CR43" s="17">
        <f t="shared" si="47"/>
        <v>2.5862068965517241E-2</v>
      </c>
      <c r="CS43" s="1">
        <f t="shared" si="48"/>
        <v>0.98275862068965514</v>
      </c>
      <c r="CU43" s="1">
        <f t="shared" si="49"/>
        <v>2</v>
      </c>
      <c r="CV43" s="1">
        <f t="shared" si="50"/>
        <v>6</v>
      </c>
      <c r="CW43" s="1">
        <f t="shared" si="51"/>
        <v>9</v>
      </c>
      <c r="CX43" s="1">
        <f t="shared" si="52"/>
        <v>4</v>
      </c>
      <c r="CY43" s="1">
        <f t="shared" si="53"/>
        <v>9</v>
      </c>
      <c r="CZ43" s="1">
        <f t="shared" si="54"/>
        <v>1</v>
      </c>
      <c r="DA43" s="1">
        <f t="shared" si="55"/>
        <v>3</v>
      </c>
      <c r="DB43" s="1">
        <f t="shared" si="56"/>
        <v>4</v>
      </c>
    </row>
    <row r="44" spans="1:106" ht="15.15" customHeight="1" x14ac:dyDescent="0.3">
      <c r="A44" s="4"/>
      <c r="B44" s="2">
        <f t="shared" si="22"/>
        <v>0</v>
      </c>
      <c r="C44" s="2">
        <f t="shared" si="22"/>
        <v>0</v>
      </c>
      <c r="D44" s="2">
        <f t="shared" si="22"/>
        <v>125</v>
      </c>
      <c r="E44" s="2">
        <f t="shared" si="23"/>
        <v>1</v>
      </c>
      <c r="F44" s="2">
        <f t="shared" si="23"/>
        <v>3</v>
      </c>
      <c r="G44" s="2">
        <f t="shared" si="23"/>
        <v>1</v>
      </c>
      <c r="H44" s="2">
        <f t="shared" si="23"/>
        <v>1</v>
      </c>
      <c r="I44" s="2">
        <f t="shared" si="23"/>
        <v>0</v>
      </c>
      <c r="J44" s="2"/>
      <c r="K44" s="2">
        <f t="shared" si="24"/>
        <v>0</v>
      </c>
      <c r="L44" s="2">
        <f t="shared" si="24"/>
        <v>1</v>
      </c>
      <c r="M44" s="2">
        <f t="shared" si="24"/>
        <v>0</v>
      </c>
      <c r="N44" s="2">
        <f t="shared" si="24"/>
        <v>0</v>
      </c>
      <c r="O44" s="2">
        <f t="shared" si="24"/>
        <v>0</v>
      </c>
      <c r="P44" s="2">
        <f t="shared" si="24"/>
        <v>0</v>
      </c>
      <c r="Q44" s="2">
        <f t="shared" si="24"/>
        <v>1</v>
      </c>
      <c r="R44" s="2"/>
      <c r="S44" s="2">
        <f t="shared" si="25"/>
        <v>0</v>
      </c>
      <c r="T44" s="2"/>
      <c r="U44" s="2"/>
      <c r="V44" s="2">
        <f t="shared" si="26"/>
        <v>1</v>
      </c>
      <c r="W44" s="2">
        <f t="shared" si="27"/>
        <v>2</v>
      </c>
      <c r="X44" s="2">
        <f t="shared" si="28"/>
        <v>0</v>
      </c>
      <c r="Y44" s="2">
        <f t="shared" si="29"/>
        <v>0</v>
      </c>
      <c r="Z44" s="2">
        <f t="shared" si="30"/>
        <v>2</v>
      </c>
      <c r="AA44" s="2"/>
      <c r="AB44" s="2">
        <f t="shared" si="31"/>
        <v>0</v>
      </c>
      <c r="AC44" s="2">
        <f t="shared" si="31"/>
        <v>2</v>
      </c>
      <c r="AD44" s="2">
        <f t="shared" si="31"/>
        <v>0</v>
      </c>
      <c r="AE44" s="2">
        <f t="shared" si="31"/>
        <v>1</v>
      </c>
      <c r="AF44" s="2">
        <f t="shared" si="41"/>
        <v>2</v>
      </c>
      <c r="AG44" s="2">
        <f t="shared" si="42"/>
        <v>1</v>
      </c>
      <c r="AO44" s="2">
        <f t="shared" si="32"/>
        <v>2</v>
      </c>
      <c r="AP44" s="2">
        <f t="shared" si="32"/>
        <v>0</v>
      </c>
      <c r="AQ44" s="2">
        <f t="shared" si="33"/>
        <v>0</v>
      </c>
      <c r="AR44" s="2">
        <f t="shared" si="33"/>
        <v>2</v>
      </c>
      <c r="AS44" s="2">
        <f t="shared" si="33"/>
        <v>1</v>
      </c>
      <c r="AT44" s="2">
        <f t="shared" si="33"/>
        <v>2</v>
      </c>
      <c r="AU44" s="2">
        <f t="shared" si="33"/>
        <v>1</v>
      </c>
      <c r="AV44" s="2"/>
      <c r="AW44" s="2"/>
      <c r="AX44" s="2">
        <f t="shared" si="34"/>
        <v>1</v>
      </c>
      <c r="AY44" s="2">
        <f t="shared" si="34"/>
        <v>0</v>
      </c>
      <c r="AZ44" s="2"/>
      <c r="BA44" s="2"/>
      <c r="BB44" s="2">
        <f t="shared" si="35"/>
        <v>0</v>
      </c>
      <c r="BC44" s="2">
        <f t="shared" si="35"/>
        <v>1</v>
      </c>
      <c r="BD44" s="2">
        <f t="shared" si="35"/>
        <v>0</v>
      </c>
      <c r="BE44" s="2">
        <f t="shared" si="35"/>
        <v>1</v>
      </c>
      <c r="BF44" s="2">
        <f t="shared" si="35"/>
        <v>0</v>
      </c>
      <c r="BG44" s="2">
        <f t="shared" si="35"/>
        <v>1</v>
      </c>
      <c r="BH44" s="2"/>
      <c r="BI44" s="2"/>
      <c r="BJ44" s="2">
        <f t="shared" si="36"/>
        <v>1</v>
      </c>
      <c r="BK44" s="2">
        <f t="shared" si="37"/>
        <v>1</v>
      </c>
      <c r="BL44" s="2">
        <f t="shared" si="38"/>
        <v>1</v>
      </c>
      <c r="BW44" s="2">
        <f t="shared" si="39"/>
        <v>0</v>
      </c>
      <c r="BX44" s="2">
        <f t="shared" si="39"/>
        <v>0</v>
      </c>
      <c r="BY44" s="2">
        <f t="shared" si="39"/>
        <v>0</v>
      </c>
      <c r="BZ44" s="2">
        <f t="shared" si="39"/>
        <v>0</v>
      </c>
      <c r="CA44" s="2">
        <f t="shared" si="39"/>
        <v>0</v>
      </c>
      <c r="CB44" s="2">
        <f t="shared" si="39"/>
        <v>0</v>
      </c>
      <c r="CC44" s="2">
        <f t="shared" si="39"/>
        <v>0</v>
      </c>
      <c r="CD44" s="2">
        <f t="shared" si="43"/>
        <v>0</v>
      </c>
      <c r="CE44" s="2">
        <f t="shared" si="39"/>
        <v>1</v>
      </c>
      <c r="CF44" s="2">
        <f t="shared" si="39"/>
        <v>0</v>
      </c>
      <c r="CG44" s="2">
        <f t="shared" si="39"/>
        <v>2</v>
      </c>
      <c r="CH44" s="2">
        <f t="shared" si="39"/>
        <v>0</v>
      </c>
      <c r="CI44" s="2">
        <f t="shared" si="39"/>
        <v>0</v>
      </c>
      <c r="CJ44" s="2">
        <f t="shared" si="39"/>
        <v>0</v>
      </c>
      <c r="CK44" s="2"/>
      <c r="CL44" s="2">
        <f t="shared" si="40"/>
        <v>0</v>
      </c>
      <c r="CM44" s="2">
        <f t="shared" si="40"/>
        <v>0</v>
      </c>
      <c r="CN44" s="2">
        <f t="shared" si="44"/>
        <v>0</v>
      </c>
      <c r="CO44" s="2">
        <f t="shared" si="45"/>
        <v>2</v>
      </c>
      <c r="CP44" s="15">
        <f t="shared" si="45"/>
        <v>1</v>
      </c>
      <c r="CQ44" s="16">
        <f t="shared" si="46"/>
        <v>40</v>
      </c>
      <c r="CR44" s="17">
        <f t="shared" si="47"/>
        <v>4.3103448275862072E-2</v>
      </c>
      <c r="CS44" s="1">
        <f t="shared" si="48"/>
        <v>1.7241379310344829</v>
      </c>
      <c r="CU44" s="1">
        <f t="shared" si="49"/>
        <v>6</v>
      </c>
      <c r="CV44" s="1">
        <f t="shared" si="50"/>
        <v>2</v>
      </c>
      <c r="CW44" s="1">
        <f t="shared" si="51"/>
        <v>13</v>
      </c>
      <c r="CX44" s="1">
        <f t="shared" si="52"/>
        <v>6</v>
      </c>
      <c r="CY44" s="1">
        <f t="shared" si="53"/>
        <v>7</v>
      </c>
      <c r="CZ44" s="1">
        <f t="shared" si="54"/>
        <v>0</v>
      </c>
      <c r="DA44" s="1">
        <f t="shared" si="55"/>
        <v>3</v>
      </c>
      <c r="DB44" s="1">
        <f t="shared" si="56"/>
        <v>3</v>
      </c>
    </row>
    <row r="45" spans="1:106" ht="15.15" customHeight="1" x14ac:dyDescent="0.3">
      <c r="A45" s="4"/>
      <c r="B45" s="2">
        <f t="shared" si="22"/>
        <v>0</v>
      </c>
      <c r="C45" s="2">
        <f t="shared" si="22"/>
        <v>0</v>
      </c>
      <c r="D45" s="2">
        <f t="shared" si="22"/>
        <v>40</v>
      </c>
      <c r="E45" s="2">
        <f t="shared" si="23"/>
        <v>1</v>
      </c>
      <c r="F45" s="2">
        <f t="shared" si="23"/>
        <v>3</v>
      </c>
      <c r="G45" s="2">
        <f t="shared" si="23"/>
        <v>1</v>
      </c>
      <c r="H45" s="2">
        <f t="shared" si="23"/>
        <v>1</v>
      </c>
      <c r="I45" s="2">
        <f t="shared" si="23"/>
        <v>0</v>
      </c>
      <c r="J45" s="2"/>
      <c r="K45" s="2">
        <f t="shared" si="24"/>
        <v>0</v>
      </c>
      <c r="L45" s="2">
        <f t="shared" si="24"/>
        <v>1</v>
      </c>
      <c r="M45" s="2">
        <f t="shared" si="24"/>
        <v>0</v>
      </c>
      <c r="N45" s="2">
        <f t="shared" si="24"/>
        <v>0</v>
      </c>
      <c r="O45" s="2">
        <f t="shared" si="24"/>
        <v>0</v>
      </c>
      <c r="P45" s="2">
        <f t="shared" si="24"/>
        <v>1</v>
      </c>
      <c r="Q45" s="2">
        <f t="shared" si="24"/>
        <v>1</v>
      </c>
      <c r="R45" s="2"/>
      <c r="S45" s="2">
        <f t="shared" si="25"/>
        <v>1</v>
      </c>
      <c r="T45" s="2"/>
      <c r="U45" s="2"/>
      <c r="V45" s="2">
        <f t="shared" si="26"/>
        <v>0</v>
      </c>
      <c r="W45" s="2">
        <f t="shared" si="27"/>
        <v>2</v>
      </c>
      <c r="X45" s="2">
        <f t="shared" si="28"/>
        <v>0</v>
      </c>
      <c r="Y45" s="2">
        <f t="shared" si="29"/>
        <v>1</v>
      </c>
      <c r="Z45" s="2">
        <f t="shared" si="30"/>
        <v>1</v>
      </c>
      <c r="AA45" s="2"/>
      <c r="AB45" s="2">
        <f t="shared" si="31"/>
        <v>0</v>
      </c>
      <c r="AC45" s="2">
        <f t="shared" si="31"/>
        <v>2</v>
      </c>
      <c r="AD45" s="2">
        <f t="shared" si="31"/>
        <v>0</v>
      </c>
      <c r="AE45" s="2">
        <f t="shared" si="31"/>
        <v>1</v>
      </c>
      <c r="AF45" s="2">
        <f t="shared" si="41"/>
        <v>2</v>
      </c>
      <c r="AG45" s="2">
        <f t="shared" si="42"/>
        <v>1</v>
      </c>
      <c r="AO45" s="2">
        <f t="shared" si="32"/>
        <v>2</v>
      </c>
      <c r="AP45" s="2">
        <f t="shared" si="32"/>
        <v>0</v>
      </c>
      <c r="AQ45" s="2">
        <f t="shared" si="33"/>
        <v>0</v>
      </c>
      <c r="AR45" s="2">
        <f t="shared" si="33"/>
        <v>2</v>
      </c>
      <c r="AS45" s="2">
        <f t="shared" si="33"/>
        <v>1</v>
      </c>
      <c r="AT45" s="2">
        <f t="shared" si="33"/>
        <v>2</v>
      </c>
      <c r="AU45" s="2">
        <f t="shared" si="33"/>
        <v>1</v>
      </c>
      <c r="AV45" s="2"/>
      <c r="AW45" s="2"/>
      <c r="AX45" s="2">
        <f t="shared" si="34"/>
        <v>1</v>
      </c>
      <c r="AY45" s="2">
        <f t="shared" si="34"/>
        <v>1</v>
      </c>
      <c r="AZ45" s="2"/>
      <c r="BA45" s="2"/>
      <c r="BB45" s="2">
        <f t="shared" si="35"/>
        <v>0</v>
      </c>
      <c r="BC45" s="2">
        <f t="shared" si="35"/>
        <v>1</v>
      </c>
      <c r="BD45" s="2">
        <f t="shared" si="35"/>
        <v>1</v>
      </c>
      <c r="BE45" s="2">
        <f t="shared" si="35"/>
        <v>1</v>
      </c>
      <c r="BF45" s="2">
        <f t="shared" si="35"/>
        <v>0</v>
      </c>
      <c r="BG45" s="2">
        <f t="shared" si="35"/>
        <v>1</v>
      </c>
      <c r="BH45" s="2"/>
      <c r="BI45" s="2"/>
      <c r="BJ45" s="2">
        <f t="shared" si="36"/>
        <v>1</v>
      </c>
      <c r="BK45" s="2">
        <f t="shared" si="37"/>
        <v>1</v>
      </c>
      <c r="BL45" s="2">
        <f t="shared" si="38"/>
        <v>1</v>
      </c>
      <c r="BW45" s="2">
        <f t="shared" si="39"/>
        <v>0</v>
      </c>
      <c r="BX45" s="2">
        <f t="shared" si="39"/>
        <v>0</v>
      </c>
      <c r="BY45" s="2">
        <f t="shared" si="39"/>
        <v>0</v>
      </c>
      <c r="BZ45" s="2">
        <f t="shared" si="39"/>
        <v>1</v>
      </c>
      <c r="CA45" s="2">
        <f t="shared" si="39"/>
        <v>1</v>
      </c>
      <c r="CB45" s="2">
        <f t="shared" si="39"/>
        <v>1</v>
      </c>
      <c r="CC45" s="2">
        <f t="shared" si="39"/>
        <v>2</v>
      </c>
      <c r="CD45" s="2">
        <f t="shared" si="43"/>
        <v>0</v>
      </c>
      <c r="CE45" s="2">
        <f t="shared" si="39"/>
        <v>1</v>
      </c>
      <c r="CF45" s="2">
        <f t="shared" si="39"/>
        <v>1</v>
      </c>
      <c r="CG45" s="2">
        <f t="shared" si="39"/>
        <v>2</v>
      </c>
      <c r="CH45" s="2">
        <f t="shared" si="39"/>
        <v>0</v>
      </c>
      <c r="CI45" s="2">
        <f t="shared" si="39"/>
        <v>0</v>
      </c>
      <c r="CJ45" s="2">
        <f t="shared" si="39"/>
        <v>0</v>
      </c>
      <c r="CK45" s="2"/>
      <c r="CL45" s="2">
        <f t="shared" si="40"/>
        <v>0</v>
      </c>
      <c r="CM45" s="2">
        <f t="shared" si="40"/>
        <v>0</v>
      </c>
      <c r="CN45" s="2">
        <f t="shared" si="44"/>
        <v>1</v>
      </c>
      <c r="CO45" s="2">
        <f t="shared" si="45"/>
        <v>2</v>
      </c>
      <c r="CP45" s="15">
        <f t="shared" si="45"/>
        <v>1</v>
      </c>
      <c r="CQ45" s="16">
        <f t="shared" si="46"/>
        <v>50</v>
      </c>
      <c r="CR45" s="17">
        <f t="shared" si="47"/>
        <v>1.3793103448275862E-2</v>
      </c>
      <c r="CS45" s="1">
        <f t="shared" si="48"/>
        <v>0.68965517241379315</v>
      </c>
      <c r="CU45" s="1">
        <f t="shared" si="49"/>
        <v>6</v>
      </c>
      <c r="CV45" s="1">
        <f t="shared" si="50"/>
        <v>4</v>
      </c>
      <c r="CW45" s="1">
        <f t="shared" si="51"/>
        <v>12</v>
      </c>
      <c r="CX45" s="1">
        <f t="shared" si="52"/>
        <v>6</v>
      </c>
      <c r="CY45" s="1">
        <f t="shared" si="53"/>
        <v>9</v>
      </c>
      <c r="CZ45" s="1">
        <f t="shared" si="54"/>
        <v>5</v>
      </c>
      <c r="DA45" s="1">
        <f t="shared" si="55"/>
        <v>4</v>
      </c>
      <c r="DB45" s="1">
        <f t="shared" si="56"/>
        <v>4</v>
      </c>
    </row>
    <row r="46" spans="1:106" ht="15.15" customHeight="1" x14ac:dyDescent="0.3">
      <c r="A46" s="4"/>
      <c r="B46" s="2">
        <f t="shared" si="22"/>
        <v>0</v>
      </c>
      <c r="C46" s="2">
        <f t="shared" si="22"/>
        <v>0</v>
      </c>
      <c r="D46" s="2">
        <f t="shared" si="22"/>
        <v>200</v>
      </c>
      <c r="E46" s="2">
        <f t="shared" si="23"/>
        <v>1</v>
      </c>
      <c r="F46" s="2">
        <f t="shared" si="23"/>
        <v>3</v>
      </c>
      <c r="G46" s="2">
        <f t="shared" si="23"/>
        <v>0</v>
      </c>
      <c r="H46" s="2">
        <f t="shared" si="23"/>
        <v>0</v>
      </c>
      <c r="I46" s="2">
        <f t="shared" si="23"/>
        <v>0</v>
      </c>
      <c r="J46" s="2"/>
      <c r="K46" s="2">
        <f t="shared" si="24"/>
        <v>0</v>
      </c>
      <c r="L46" s="2">
        <f t="shared" si="24"/>
        <v>0</v>
      </c>
      <c r="M46" s="2">
        <f t="shared" si="24"/>
        <v>0</v>
      </c>
      <c r="N46" s="2">
        <f t="shared" si="24"/>
        <v>1</v>
      </c>
      <c r="O46" s="2">
        <f t="shared" si="24"/>
        <v>1</v>
      </c>
      <c r="P46" s="2">
        <f t="shared" si="24"/>
        <v>1</v>
      </c>
      <c r="Q46" s="2">
        <f t="shared" si="24"/>
        <v>1</v>
      </c>
      <c r="R46" s="2"/>
      <c r="S46" s="2">
        <f t="shared" si="25"/>
        <v>1</v>
      </c>
      <c r="T46" s="2"/>
      <c r="U46" s="2"/>
      <c r="V46" s="2">
        <f t="shared" si="26"/>
        <v>1</v>
      </c>
      <c r="W46" s="2">
        <f t="shared" si="27"/>
        <v>2</v>
      </c>
      <c r="X46" s="2">
        <f t="shared" si="28"/>
        <v>0</v>
      </c>
      <c r="Y46" s="2">
        <f t="shared" si="29"/>
        <v>0</v>
      </c>
      <c r="Z46" s="2">
        <f t="shared" si="30"/>
        <v>1</v>
      </c>
      <c r="AA46" s="2"/>
      <c r="AB46" s="2">
        <f t="shared" si="31"/>
        <v>0</v>
      </c>
      <c r="AC46" s="2">
        <f t="shared" si="31"/>
        <v>0</v>
      </c>
      <c r="AD46" s="2">
        <f t="shared" si="31"/>
        <v>0</v>
      </c>
      <c r="AE46" s="2">
        <f t="shared" si="31"/>
        <v>0</v>
      </c>
      <c r="AF46" s="2">
        <f t="shared" si="41"/>
        <v>2</v>
      </c>
      <c r="AG46" s="2">
        <f t="shared" si="42"/>
        <v>0</v>
      </c>
      <c r="AO46" s="2">
        <f t="shared" si="32"/>
        <v>0</v>
      </c>
      <c r="AP46" s="2">
        <f t="shared" si="32"/>
        <v>0</v>
      </c>
      <c r="AQ46" s="2">
        <f t="shared" si="33"/>
        <v>0</v>
      </c>
      <c r="AR46" s="2">
        <f t="shared" si="33"/>
        <v>0</v>
      </c>
      <c r="AS46" s="2">
        <f t="shared" si="33"/>
        <v>1</v>
      </c>
      <c r="AT46" s="2">
        <f t="shared" si="33"/>
        <v>2</v>
      </c>
      <c r="AU46" s="2">
        <f t="shared" si="33"/>
        <v>0</v>
      </c>
      <c r="AV46" s="2"/>
      <c r="AW46" s="2"/>
      <c r="AX46" s="2">
        <f t="shared" si="34"/>
        <v>0</v>
      </c>
      <c r="AY46" s="2">
        <f t="shared" si="34"/>
        <v>0</v>
      </c>
      <c r="AZ46" s="2"/>
      <c r="BA46" s="2"/>
      <c r="BB46" s="2">
        <f t="shared" si="35"/>
        <v>0</v>
      </c>
      <c r="BC46" s="2">
        <f t="shared" si="35"/>
        <v>1</v>
      </c>
      <c r="BD46" s="2">
        <f t="shared" si="35"/>
        <v>1</v>
      </c>
      <c r="BE46" s="2">
        <f t="shared" si="35"/>
        <v>1</v>
      </c>
      <c r="BF46" s="2">
        <f t="shared" si="35"/>
        <v>1</v>
      </c>
      <c r="BG46" s="2">
        <f t="shared" si="35"/>
        <v>0</v>
      </c>
      <c r="BH46" s="2"/>
      <c r="BI46" s="2"/>
      <c r="BJ46" s="2">
        <f t="shared" si="36"/>
        <v>2</v>
      </c>
      <c r="BK46" s="2">
        <f t="shared" si="37"/>
        <v>1</v>
      </c>
      <c r="BL46" s="2">
        <f t="shared" si="38"/>
        <v>1</v>
      </c>
      <c r="BW46" s="2">
        <f t="shared" si="39"/>
        <v>0</v>
      </c>
      <c r="BX46" s="2">
        <f t="shared" si="39"/>
        <v>2</v>
      </c>
      <c r="BY46" s="2">
        <f t="shared" si="39"/>
        <v>2</v>
      </c>
      <c r="BZ46" s="2">
        <f t="shared" si="39"/>
        <v>1</v>
      </c>
      <c r="CA46" s="2">
        <f t="shared" si="39"/>
        <v>0</v>
      </c>
      <c r="CB46" s="2">
        <f t="shared" si="39"/>
        <v>0</v>
      </c>
      <c r="CC46" s="2">
        <f t="shared" si="39"/>
        <v>2</v>
      </c>
      <c r="CD46" s="2">
        <f t="shared" si="43"/>
        <v>0</v>
      </c>
      <c r="CE46" s="2">
        <f t="shared" si="39"/>
        <v>0</v>
      </c>
      <c r="CF46" s="2">
        <f t="shared" si="39"/>
        <v>0</v>
      </c>
      <c r="CG46" s="2">
        <f t="shared" si="39"/>
        <v>2</v>
      </c>
      <c r="CH46" s="2">
        <f t="shared" si="39"/>
        <v>0</v>
      </c>
      <c r="CI46" s="2">
        <f t="shared" si="39"/>
        <v>0</v>
      </c>
      <c r="CJ46" s="2">
        <f t="shared" si="39"/>
        <v>0</v>
      </c>
      <c r="CK46" s="2"/>
      <c r="CL46" s="2">
        <f t="shared" si="40"/>
        <v>0</v>
      </c>
      <c r="CM46" s="2">
        <f t="shared" si="40"/>
        <v>0</v>
      </c>
      <c r="CN46" s="2">
        <f t="shared" si="44"/>
        <v>1</v>
      </c>
      <c r="CO46" s="2">
        <f t="shared" si="45"/>
        <v>2</v>
      </c>
      <c r="CP46" s="15">
        <f t="shared" si="45"/>
        <v>2</v>
      </c>
      <c r="CQ46" s="16">
        <f t="shared" si="46"/>
        <v>40</v>
      </c>
      <c r="CR46" s="17">
        <f t="shared" si="47"/>
        <v>6.8965517241379309E-2</v>
      </c>
      <c r="CS46" s="1">
        <f t="shared" si="48"/>
        <v>2.7586206896551726</v>
      </c>
      <c r="CU46" s="1">
        <f t="shared" si="49"/>
        <v>4</v>
      </c>
      <c r="CV46" s="1">
        <f t="shared" si="50"/>
        <v>5</v>
      </c>
      <c r="CW46" s="1">
        <f t="shared" si="51"/>
        <v>6</v>
      </c>
      <c r="CX46" s="1">
        <f t="shared" si="52"/>
        <v>3</v>
      </c>
      <c r="CY46" s="1">
        <f t="shared" si="53"/>
        <v>8</v>
      </c>
      <c r="CZ46" s="1">
        <f t="shared" si="54"/>
        <v>7</v>
      </c>
      <c r="DA46" s="1">
        <f t="shared" si="55"/>
        <v>2</v>
      </c>
      <c r="DB46" s="1">
        <f t="shared" si="56"/>
        <v>5</v>
      </c>
    </row>
    <row r="47" spans="1:106" ht="15.15" customHeight="1" x14ac:dyDescent="0.3">
      <c r="A47" s="4"/>
      <c r="B47" s="2">
        <f t="shared" si="22"/>
        <v>0</v>
      </c>
      <c r="C47" s="2">
        <f t="shared" si="22"/>
        <v>0</v>
      </c>
      <c r="D47" s="2">
        <f t="shared" si="22"/>
        <v>35</v>
      </c>
      <c r="E47" s="2">
        <f t="shared" si="23"/>
        <v>1</v>
      </c>
      <c r="F47" s="2">
        <f t="shared" si="23"/>
        <v>0</v>
      </c>
      <c r="G47" s="2">
        <f t="shared" si="23"/>
        <v>0</v>
      </c>
      <c r="H47" s="2">
        <f t="shared" si="23"/>
        <v>0</v>
      </c>
      <c r="I47" s="2">
        <f t="shared" si="23"/>
        <v>0</v>
      </c>
      <c r="J47" s="2"/>
      <c r="K47" s="2">
        <f t="shared" si="24"/>
        <v>0</v>
      </c>
      <c r="L47" s="2">
        <f t="shared" si="24"/>
        <v>0</v>
      </c>
      <c r="M47" s="2">
        <f t="shared" si="24"/>
        <v>1</v>
      </c>
      <c r="N47" s="2">
        <f t="shared" si="24"/>
        <v>0</v>
      </c>
      <c r="O47" s="2">
        <f t="shared" si="24"/>
        <v>0</v>
      </c>
      <c r="P47" s="2">
        <f t="shared" si="24"/>
        <v>1</v>
      </c>
      <c r="Q47" s="2">
        <f t="shared" si="24"/>
        <v>1</v>
      </c>
      <c r="R47" s="2"/>
      <c r="S47" s="2">
        <f t="shared" si="25"/>
        <v>1</v>
      </c>
      <c r="T47" s="2"/>
      <c r="U47" s="2"/>
      <c r="V47" s="2">
        <f t="shared" si="26"/>
        <v>1</v>
      </c>
      <c r="W47" s="2">
        <f t="shared" si="27"/>
        <v>0</v>
      </c>
      <c r="X47" s="2">
        <f t="shared" si="28"/>
        <v>0</v>
      </c>
      <c r="Y47" s="2">
        <f t="shared" si="29"/>
        <v>0</v>
      </c>
      <c r="Z47" s="2">
        <f t="shared" si="30"/>
        <v>1</v>
      </c>
      <c r="AA47" s="2"/>
      <c r="AB47" s="2">
        <f t="shared" si="31"/>
        <v>0</v>
      </c>
      <c r="AC47" s="2">
        <f t="shared" si="31"/>
        <v>0</v>
      </c>
      <c r="AD47" s="2">
        <f t="shared" si="31"/>
        <v>1</v>
      </c>
      <c r="AE47" s="2">
        <f t="shared" si="31"/>
        <v>1</v>
      </c>
      <c r="AF47" s="2">
        <f t="shared" si="41"/>
        <v>0</v>
      </c>
      <c r="AG47" s="2">
        <f t="shared" si="42"/>
        <v>1</v>
      </c>
      <c r="AO47" s="2">
        <f t="shared" si="32"/>
        <v>0</v>
      </c>
      <c r="AP47" s="2">
        <f t="shared" si="32"/>
        <v>0</v>
      </c>
      <c r="AQ47" s="2">
        <f t="shared" si="33"/>
        <v>0</v>
      </c>
      <c r="AR47" s="2">
        <f t="shared" si="33"/>
        <v>2</v>
      </c>
      <c r="AS47" s="2">
        <f t="shared" si="33"/>
        <v>1</v>
      </c>
      <c r="AT47" s="2">
        <f t="shared" si="33"/>
        <v>2</v>
      </c>
      <c r="AU47" s="2">
        <f t="shared" si="33"/>
        <v>1</v>
      </c>
      <c r="AV47" s="2"/>
      <c r="AW47" s="2"/>
      <c r="AX47" s="2">
        <f t="shared" si="34"/>
        <v>1</v>
      </c>
      <c r="AY47" s="2">
        <f t="shared" si="34"/>
        <v>0</v>
      </c>
      <c r="AZ47" s="2"/>
      <c r="BA47" s="2"/>
      <c r="BB47" s="2">
        <f t="shared" si="35"/>
        <v>2</v>
      </c>
      <c r="BC47" s="2">
        <f t="shared" si="35"/>
        <v>1</v>
      </c>
      <c r="BD47" s="2">
        <f t="shared" si="35"/>
        <v>1</v>
      </c>
      <c r="BE47" s="2">
        <f t="shared" si="35"/>
        <v>0</v>
      </c>
      <c r="BF47" s="2">
        <f t="shared" si="35"/>
        <v>0</v>
      </c>
      <c r="BG47" s="2">
        <f t="shared" si="35"/>
        <v>1</v>
      </c>
      <c r="BH47" s="2"/>
      <c r="BI47" s="2"/>
      <c r="BJ47" s="2">
        <f t="shared" si="36"/>
        <v>0</v>
      </c>
      <c r="BK47" s="2">
        <f t="shared" si="37"/>
        <v>0</v>
      </c>
      <c r="BL47" s="2">
        <f t="shared" si="38"/>
        <v>1</v>
      </c>
      <c r="BW47" s="2">
        <f t="shared" si="39"/>
        <v>0</v>
      </c>
      <c r="BX47" s="2">
        <f t="shared" si="39"/>
        <v>0</v>
      </c>
      <c r="BY47" s="2">
        <f t="shared" si="39"/>
        <v>0</v>
      </c>
      <c r="BZ47" s="2">
        <f t="shared" si="39"/>
        <v>0</v>
      </c>
      <c r="CA47" s="2">
        <f t="shared" si="39"/>
        <v>1</v>
      </c>
      <c r="CB47" s="2">
        <f t="shared" si="39"/>
        <v>1</v>
      </c>
      <c r="CC47" s="2">
        <f t="shared" si="39"/>
        <v>2</v>
      </c>
      <c r="CD47" s="2">
        <f t="shared" si="43"/>
        <v>0</v>
      </c>
      <c r="CE47" s="2">
        <f t="shared" si="39"/>
        <v>1</v>
      </c>
      <c r="CF47" s="2">
        <f t="shared" si="39"/>
        <v>0</v>
      </c>
      <c r="CG47" s="2">
        <f t="shared" si="39"/>
        <v>0</v>
      </c>
      <c r="CH47" s="2">
        <f t="shared" si="39"/>
        <v>0</v>
      </c>
      <c r="CI47" s="2">
        <f t="shared" si="39"/>
        <v>0</v>
      </c>
      <c r="CJ47" s="2">
        <f t="shared" si="39"/>
        <v>0</v>
      </c>
      <c r="CK47" s="2"/>
      <c r="CL47" s="2">
        <f t="shared" si="40"/>
        <v>0</v>
      </c>
      <c r="CM47" s="2">
        <f t="shared" si="40"/>
        <v>0</v>
      </c>
      <c r="CN47" s="2">
        <f t="shared" si="44"/>
        <v>1</v>
      </c>
      <c r="CO47" s="2">
        <f t="shared" si="45"/>
        <v>2</v>
      </c>
      <c r="CP47" s="15">
        <f t="shared" si="45"/>
        <v>2</v>
      </c>
      <c r="CQ47" s="16">
        <f t="shared" si="46"/>
        <v>33</v>
      </c>
      <c r="CR47" s="17">
        <f t="shared" si="47"/>
        <v>1.2068965517241379E-2</v>
      </c>
      <c r="CS47" s="1">
        <f t="shared" si="48"/>
        <v>0.39827586206896554</v>
      </c>
      <c r="CU47" s="1">
        <f t="shared" si="49"/>
        <v>1</v>
      </c>
      <c r="CV47" s="1">
        <f t="shared" si="50"/>
        <v>4</v>
      </c>
      <c r="CW47" s="1">
        <f t="shared" si="51"/>
        <v>5</v>
      </c>
      <c r="CX47" s="1">
        <f t="shared" si="52"/>
        <v>6</v>
      </c>
      <c r="CY47" s="1">
        <f t="shared" si="53"/>
        <v>7</v>
      </c>
      <c r="CZ47" s="1">
        <f t="shared" si="54"/>
        <v>4</v>
      </c>
      <c r="DA47" s="1">
        <f t="shared" si="55"/>
        <v>1</v>
      </c>
      <c r="DB47" s="1">
        <f t="shared" si="56"/>
        <v>5</v>
      </c>
    </row>
    <row r="48" spans="1:106" ht="15.15" customHeight="1" x14ac:dyDescent="0.3">
      <c r="A48" s="4"/>
      <c r="B48" s="2">
        <f t="shared" si="22"/>
        <v>0</v>
      </c>
      <c r="C48" s="2">
        <f t="shared" si="22"/>
        <v>0</v>
      </c>
      <c r="D48" s="2">
        <f t="shared" si="22"/>
        <v>175</v>
      </c>
      <c r="E48" s="2">
        <f t="shared" si="23"/>
        <v>1</v>
      </c>
      <c r="F48" s="2">
        <f t="shared" si="23"/>
        <v>3</v>
      </c>
      <c r="G48" s="2">
        <f t="shared" si="23"/>
        <v>1</v>
      </c>
      <c r="H48" s="2">
        <f t="shared" si="23"/>
        <v>1</v>
      </c>
      <c r="I48" s="2">
        <f t="shared" si="23"/>
        <v>0</v>
      </c>
      <c r="J48" s="2"/>
      <c r="K48" s="2">
        <f t="shared" si="24"/>
        <v>0</v>
      </c>
      <c r="L48" s="2">
        <f t="shared" si="24"/>
        <v>0</v>
      </c>
      <c r="M48" s="2">
        <f t="shared" si="24"/>
        <v>1</v>
      </c>
      <c r="N48" s="2">
        <f t="shared" si="24"/>
        <v>0</v>
      </c>
      <c r="O48" s="2">
        <f t="shared" si="24"/>
        <v>1</v>
      </c>
      <c r="P48" s="2">
        <f t="shared" si="24"/>
        <v>1</v>
      </c>
      <c r="Q48" s="2">
        <f t="shared" si="24"/>
        <v>1</v>
      </c>
      <c r="R48" s="2"/>
      <c r="S48" s="2">
        <f t="shared" si="25"/>
        <v>0</v>
      </c>
      <c r="T48" s="2"/>
      <c r="U48" s="2"/>
      <c r="V48" s="2">
        <f t="shared" si="26"/>
        <v>1</v>
      </c>
      <c r="W48" s="2">
        <f t="shared" si="27"/>
        <v>2</v>
      </c>
      <c r="X48" s="2">
        <f t="shared" si="28"/>
        <v>0</v>
      </c>
      <c r="Y48" s="2">
        <f t="shared" si="29"/>
        <v>0</v>
      </c>
      <c r="Z48" s="2">
        <f t="shared" si="30"/>
        <v>2</v>
      </c>
      <c r="AA48" s="2"/>
      <c r="AB48" s="2">
        <f t="shared" si="31"/>
        <v>0</v>
      </c>
      <c r="AC48" s="2">
        <f t="shared" si="31"/>
        <v>2</v>
      </c>
      <c r="AD48" s="2">
        <f t="shared" si="31"/>
        <v>1</v>
      </c>
      <c r="AE48" s="2">
        <f t="shared" si="31"/>
        <v>1</v>
      </c>
      <c r="AF48" s="2">
        <f t="shared" si="41"/>
        <v>2</v>
      </c>
      <c r="AG48" s="2">
        <f t="shared" si="42"/>
        <v>1</v>
      </c>
      <c r="AO48" s="2">
        <f t="shared" si="32"/>
        <v>2</v>
      </c>
      <c r="AP48" s="2">
        <f t="shared" si="32"/>
        <v>0</v>
      </c>
      <c r="AQ48" s="2">
        <f t="shared" si="33"/>
        <v>0</v>
      </c>
      <c r="AR48" s="2">
        <f t="shared" si="33"/>
        <v>2</v>
      </c>
      <c r="AS48" s="2">
        <f t="shared" si="33"/>
        <v>0</v>
      </c>
      <c r="AT48" s="2">
        <f t="shared" si="33"/>
        <v>0</v>
      </c>
      <c r="AU48" s="2">
        <f t="shared" si="33"/>
        <v>1</v>
      </c>
      <c r="AV48" s="2"/>
      <c r="AW48" s="2"/>
      <c r="AX48" s="2">
        <f t="shared" si="34"/>
        <v>0</v>
      </c>
      <c r="AY48" s="2">
        <f t="shared" si="34"/>
        <v>0</v>
      </c>
      <c r="AZ48" s="2"/>
      <c r="BA48" s="2"/>
      <c r="BB48" s="2">
        <f t="shared" si="35"/>
        <v>0</v>
      </c>
      <c r="BC48" s="2">
        <f t="shared" si="35"/>
        <v>1</v>
      </c>
      <c r="BD48" s="2">
        <f t="shared" si="35"/>
        <v>1</v>
      </c>
      <c r="BE48" s="2">
        <f t="shared" si="35"/>
        <v>1</v>
      </c>
      <c r="BF48" s="2">
        <f t="shared" si="35"/>
        <v>1</v>
      </c>
      <c r="BG48" s="2">
        <f t="shared" si="35"/>
        <v>1</v>
      </c>
      <c r="BH48" s="2"/>
      <c r="BI48" s="2"/>
      <c r="BJ48" s="2">
        <f t="shared" si="36"/>
        <v>1</v>
      </c>
      <c r="BK48" s="2">
        <f t="shared" si="37"/>
        <v>1</v>
      </c>
      <c r="BL48" s="2">
        <f t="shared" si="38"/>
        <v>1</v>
      </c>
      <c r="BW48" s="2">
        <f t="shared" si="39"/>
        <v>1</v>
      </c>
      <c r="BX48" s="2">
        <f t="shared" si="39"/>
        <v>2</v>
      </c>
      <c r="BY48" s="2">
        <f t="shared" si="39"/>
        <v>2</v>
      </c>
      <c r="BZ48" s="2">
        <f t="shared" si="39"/>
        <v>0</v>
      </c>
      <c r="CA48" s="2">
        <f t="shared" si="39"/>
        <v>0</v>
      </c>
      <c r="CB48" s="2">
        <f t="shared" si="39"/>
        <v>0</v>
      </c>
      <c r="CC48" s="2">
        <f t="shared" si="39"/>
        <v>0</v>
      </c>
      <c r="CD48" s="2">
        <f t="shared" si="43"/>
        <v>0</v>
      </c>
      <c r="CE48" s="2">
        <f t="shared" si="39"/>
        <v>1</v>
      </c>
      <c r="CF48" s="2">
        <f t="shared" si="39"/>
        <v>1</v>
      </c>
      <c r="CG48" s="2">
        <f t="shared" si="39"/>
        <v>2</v>
      </c>
      <c r="CH48" s="2">
        <f>IF(CH10=1,CH$40,0)</f>
        <v>0</v>
      </c>
      <c r="CI48" s="2">
        <f t="shared" si="39"/>
        <v>0</v>
      </c>
      <c r="CJ48" s="2">
        <f t="shared" si="39"/>
        <v>0</v>
      </c>
      <c r="CK48" s="2"/>
      <c r="CL48" s="2">
        <f t="shared" si="40"/>
        <v>0</v>
      </c>
      <c r="CM48" s="2">
        <f t="shared" si="40"/>
        <v>0</v>
      </c>
      <c r="CN48" s="2">
        <f t="shared" si="44"/>
        <v>1</v>
      </c>
      <c r="CO48" s="2">
        <f t="shared" si="45"/>
        <v>2</v>
      </c>
      <c r="CP48" s="15">
        <f t="shared" si="45"/>
        <v>0</v>
      </c>
      <c r="CQ48" s="16">
        <f t="shared" si="46"/>
        <v>47</v>
      </c>
      <c r="CR48" s="17">
        <f t="shared" si="47"/>
        <v>6.0344827586206899E-2</v>
      </c>
      <c r="CS48" s="1">
        <f t="shared" si="48"/>
        <v>2.8362068965517242</v>
      </c>
      <c r="CU48" s="1">
        <f t="shared" si="49"/>
        <v>6</v>
      </c>
      <c r="CV48" s="1">
        <f t="shared" si="50"/>
        <v>4</v>
      </c>
      <c r="CW48" s="1">
        <f t="shared" si="51"/>
        <v>14</v>
      </c>
      <c r="CX48" s="1">
        <f t="shared" si="52"/>
        <v>3</v>
      </c>
      <c r="CY48" s="1">
        <f t="shared" si="53"/>
        <v>8</v>
      </c>
      <c r="CZ48" s="1">
        <f t="shared" si="54"/>
        <v>5</v>
      </c>
      <c r="DA48" s="1">
        <f t="shared" si="55"/>
        <v>4</v>
      </c>
      <c r="DB48" s="1">
        <f t="shared" si="56"/>
        <v>3</v>
      </c>
    </row>
    <row r="49" spans="1:106" ht="15.15" customHeight="1" x14ac:dyDescent="0.3">
      <c r="A49" s="4"/>
      <c r="B49" s="2">
        <f t="shared" si="22"/>
        <v>0</v>
      </c>
      <c r="C49" s="2">
        <f t="shared" si="22"/>
        <v>0</v>
      </c>
      <c r="D49" s="2">
        <f t="shared" si="22"/>
        <v>65</v>
      </c>
      <c r="E49" s="2">
        <f t="shared" si="23"/>
        <v>1</v>
      </c>
      <c r="F49" s="2">
        <f t="shared" si="23"/>
        <v>3</v>
      </c>
      <c r="G49" s="2">
        <f t="shared" si="23"/>
        <v>1</v>
      </c>
      <c r="H49" s="2">
        <f t="shared" si="23"/>
        <v>0</v>
      </c>
      <c r="I49" s="2">
        <f t="shared" si="23"/>
        <v>0</v>
      </c>
      <c r="J49" s="2"/>
      <c r="K49" s="2">
        <f t="shared" si="24"/>
        <v>0</v>
      </c>
      <c r="L49" s="2">
        <f t="shared" si="24"/>
        <v>1</v>
      </c>
      <c r="M49" s="2">
        <f t="shared" si="24"/>
        <v>1</v>
      </c>
      <c r="N49" s="2">
        <f t="shared" si="24"/>
        <v>0</v>
      </c>
      <c r="O49" s="2">
        <f t="shared" si="24"/>
        <v>1</v>
      </c>
      <c r="P49" s="2">
        <f t="shared" si="24"/>
        <v>0</v>
      </c>
      <c r="Q49" s="2">
        <f t="shared" si="24"/>
        <v>1</v>
      </c>
      <c r="R49" s="2"/>
      <c r="S49" s="2">
        <f t="shared" si="25"/>
        <v>0</v>
      </c>
      <c r="T49" s="2"/>
      <c r="U49" s="2"/>
      <c r="V49" s="2">
        <f t="shared" si="26"/>
        <v>1</v>
      </c>
      <c r="W49" s="2">
        <f t="shared" si="27"/>
        <v>2</v>
      </c>
      <c r="X49" s="2">
        <f t="shared" si="28"/>
        <v>0</v>
      </c>
      <c r="Y49" s="2">
        <f t="shared" si="29"/>
        <v>0</v>
      </c>
      <c r="Z49" s="2">
        <f t="shared" si="30"/>
        <v>1</v>
      </c>
      <c r="AA49" s="2"/>
      <c r="AB49" s="2">
        <f t="shared" si="31"/>
        <v>0</v>
      </c>
      <c r="AC49" s="2">
        <f t="shared" si="31"/>
        <v>2</v>
      </c>
      <c r="AD49" s="2">
        <f t="shared" si="31"/>
        <v>0</v>
      </c>
      <c r="AE49" s="2">
        <f t="shared" si="31"/>
        <v>0</v>
      </c>
      <c r="AF49" s="2">
        <f t="shared" si="41"/>
        <v>1</v>
      </c>
      <c r="AG49" s="2">
        <f t="shared" si="42"/>
        <v>1</v>
      </c>
      <c r="AO49" s="2">
        <f t="shared" si="32"/>
        <v>2</v>
      </c>
      <c r="AP49" s="2">
        <f t="shared" si="32"/>
        <v>0</v>
      </c>
      <c r="AQ49" s="2">
        <f t="shared" si="33"/>
        <v>0</v>
      </c>
      <c r="AR49" s="2">
        <f t="shared" si="33"/>
        <v>2</v>
      </c>
      <c r="AS49" s="2">
        <f t="shared" si="33"/>
        <v>0</v>
      </c>
      <c r="AT49" s="2">
        <f t="shared" si="33"/>
        <v>2</v>
      </c>
      <c r="AU49" s="2">
        <f t="shared" si="33"/>
        <v>0</v>
      </c>
      <c r="AV49" s="2"/>
      <c r="AW49" s="2"/>
      <c r="AX49" s="2">
        <f t="shared" si="34"/>
        <v>1</v>
      </c>
      <c r="AY49" s="2">
        <f t="shared" si="34"/>
        <v>0</v>
      </c>
      <c r="AZ49" s="2"/>
      <c r="BA49" s="2"/>
      <c r="BB49" s="2">
        <f t="shared" si="35"/>
        <v>0</v>
      </c>
      <c r="BC49" s="2">
        <f t="shared" si="35"/>
        <v>1</v>
      </c>
      <c r="BD49" s="2">
        <f t="shared" si="35"/>
        <v>1</v>
      </c>
      <c r="BE49" s="2">
        <f t="shared" si="35"/>
        <v>1</v>
      </c>
      <c r="BF49" s="2">
        <f t="shared" si="35"/>
        <v>1</v>
      </c>
      <c r="BG49" s="2">
        <f t="shared" si="35"/>
        <v>0</v>
      </c>
      <c r="BH49" s="2"/>
      <c r="BI49" s="2"/>
      <c r="BJ49" s="2">
        <f t="shared" si="36"/>
        <v>2</v>
      </c>
      <c r="BK49" s="2">
        <f t="shared" si="37"/>
        <v>1</v>
      </c>
      <c r="BL49" s="2">
        <f t="shared" si="38"/>
        <v>1</v>
      </c>
      <c r="BW49" s="2">
        <f t="shared" si="39"/>
        <v>0</v>
      </c>
      <c r="BX49" s="2">
        <f t="shared" si="39"/>
        <v>0</v>
      </c>
      <c r="BY49" s="2">
        <f t="shared" si="39"/>
        <v>0</v>
      </c>
      <c r="BZ49" s="2">
        <f t="shared" si="39"/>
        <v>0</v>
      </c>
      <c r="CA49" s="2">
        <f t="shared" si="39"/>
        <v>0</v>
      </c>
      <c r="CB49" s="2">
        <f t="shared" si="39"/>
        <v>0</v>
      </c>
      <c r="CC49" s="2">
        <f t="shared" si="39"/>
        <v>0</v>
      </c>
      <c r="CD49" s="2">
        <f t="shared" si="43"/>
        <v>0</v>
      </c>
      <c r="CE49" s="2">
        <f t="shared" si="39"/>
        <v>1</v>
      </c>
      <c r="CF49" s="2">
        <f t="shared" si="39"/>
        <v>1</v>
      </c>
      <c r="CG49" s="2">
        <f t="shared" si="39"/>
        <v>2</v>
      </c>
      <c r="CH49" s="2">
        <f t="shared" si="39"/>
        <v>0</v>
      </c>
      <c r="CI49" s="2">
        <f t="shared" si="39"/>
        <v>0</v>
      </c>
      <c r="CJ49" s="2">
        <f t="shared" si="39"/>
        <v>0</v>
      </c>
      <c r="CK49" s="2"/>
      <c r="CL49" s="2">
        <f t="shared" si="40"/>
        <v>0</v>
      </c>
      <c r="CM49" s="2">
        <f t="shared" si="40"/>
        <v>0</v>
      </c>
      <c r="CN49" s="2">
        <f t="shared" si="44"/>
        <v>0</v>
      </c>
      <c r="CO49" s="2">
        <f t="shared" si="45"/>
        <v>1</v>
      </c>
      <c r="CP49" s="15">
        <f t="shared" si="45"/>
        <v>1</v>
      </c>
      <c r="CQ49" s="16">
        <f t="shared" si="46"/>
        <v>38</v>
      </c>
      <c r="CR49" s="17">
        <f t="shared" si="47"/>
        <v>2.2413793103448276E-2</v>
      </c>
      <c r="CS49" s="1">
        <f t="shared" si="48"/>
        <v>0.85172413793103452</v>
      </c>
      <c r="CU49" s="1">
        <f t="shared" si="49"/>
        <v>5</v>
      </c>
      <c r="CV49" s="1">
        <f t="shared" si="50"/>
        <v>4</v>
      </c>
      <c r="CW49" s="1">
        <f t="shared" si="51"/>
        <v>10</v>
      </c>
      <c r="CX49" s="1">
        <f t="shared" si="52"/>
        <v>4</v>
      </c>
      <c r="CY49" s="1">
        <f t="shared" si="53"/>
        <v>9</v>
      </c>
      <c r="CZ49" s="1">
        <f t="shared" si="54"/>
        <v>0</v>
      </c>
      <c r="DA49" s="1">
        <f t="shared" si="55"/>
        <v>4</v>
      </c>
      <c r="DB49" s="1">
        <f t="shared" si="56"/>
        <v>2</v>
      </c>
    </row>
    <row r="50" spans="1:106" ht="15.15" customHeight="1" x14ac:dyDescent="0.3">
      <c r="A50" s="4"/>
      <c r="B50" s="2">
        <f t="shared" si="22"/>
        <v>0</v>
      </c>
      <c r="C50" s="2">
        <f t="shared" si="22"/>
        <v>0</v>
      </c>
      <c r="D50" s="2">
        <f t="shared" si="22"/>
        <v>80</v>
      </c>
      <c r="E50" s="2">
        <f t="shared" si="23"/>
        <v>1</v>
      </c>
      <c r="F50" s="2">
        <f t="shared" si="23"/>
        <v>3</v>
      </c>
      <c r="G50" s="2">
        <f t="shared" si="23"/>
        <v>0</v>
      </c>
      <c r="H50" s="2">
        <f t="shared" si="23"/>
        <v>0</v>
      </c>
      <c r="I50" s="2">
        <f t="shared" si="23"/>
        <v>0</v>
      </c>
      <c r="J50" s="2"/>
      <c r="K50" s="2">
        <f t="shared" si="24"/>
        <v>0</v>
      </c>
      <c r="L50" s="2">
        <f t="shared" si="24"/>
        <v>1</v>
      </c>
      <c r="M50" s="2">
        <f t="shared" si="24"/>
        <v>0</v>
      </c>
      <c r="N50" s="2">
        <f t="shared" si="24"/>
        <v>0</v>
      </c>
      <c r="O50" s="2">
        <f t="shared" si="24"/>
        <v>1</v>
      </c>
      <c r="P50" s="2">
        <f t="shared" si="24"/>
        <v>0</v>
      </c>
      <c r="Q50" s="2">
        <f t="shared" si="24"/>
        <v>1</v>
      </c>
      <c r="R50" s="2"/>
      <c r="S50" s="2">
        <f t="shared" si="25"/>
        <v>0</v>
      </c>
      <c r="T50" s="2"/>
      <c r="U50" s="2"/>
      <c r="V50" s="2">
        <f t="shared" si="26"/>
        <v>1</v>
      </c>
      <c r="W50" s="2">
        <f t="shared" si="27"/>
        <v>2</v>
      </c>
      <c r="X50" s="2">
        <f t="shared" si="28"/>
        <v>0</v>
      </c>
      <c r="Y50" s="2">
        <f t="shared" si="29"/>
        <v>0</v>
      </c>
      <c r="Z50" s="2">
        <f t="shared" si="30"/>
        <v>0</v>
      </c>
      <c r="AA50" s="2"/>
      <c r="AB50" s="2">
        <f t="shared" si="31"/>
        <v>0</v>
      </c>
      <c r="AC50" s="2">
        <f t="shared" si="31"/>
        <v>0</v>
      </c>
      <c r="AD50" s="2">
        <f t="shared" si="31"/>
        <v>0</v>
      </c>
      <c r="AE50" s="2">
        <f t="shared" si="31"/>
        <v>0</v>
      </c>
      <c r="AF50" s="2">
        <f t="shared" si="41"/>
        <v>1</v>
      </c>
      <c r="AG50" s="2">
        <f t="shared" si="42"/>
        <v>1</v>
      </c>
      <c r="AO50" s="2">
        <f t="shared" si="32"/>
        <v>2</v>
      </c>
      <c r="AP50" s="2">
        <f t="shared" si="32"/>
        <v>0</v>
      </c>
      <c r="AQ50" s="2">
        <f t="shared" si="33"/>
        <v>0</v>
      </c>
      <c r="AR50" s="2">
        <f t="shared" si="33"/>
        <v>2</v>
      </c>
      <c r="AS50" s="2">
        <f t="shared" si="33"/>
        <v>0</v>
      </c>
      <c r="AT50" s="2">
        <f t="shared" si="33"/>
        <v>2</v>
      </c>
      <c r="AU50" s="2">
        <f t="shared" si="33"/>
        <v>0</v>
      </c>
      <c r="AV50" s="2"/>
      <c r="AW50" s="2"/>
      <c r="AX50" s="2">
        <f t="shared" si="34"/>
        <v>0</v>
      </c>
      <c r="AY50" s="2">
        <f t="shared" si="34"/>
        <v>0</v>
      </c>
      <c r="AZ50" s="2"/>
      <c r="BA50" s="2"/>
      <c r="BB50" s="2">
        <f t="shared" si="35"/>
        <v>0</v>
      </c>
      <c r="BC50" s="2">
        <f t="shared" si="35"/>
        <v>1</v>
      </c>
      <c r="BD50" s="2">
        <f t="shared" si="35"/>
        <v>0</v>
      </c>
      <c r="BE50" s="2">
        <f t="shared" si="35"/>
        <v>1</v>
      </c>
      <c r="BF50" s="2">
        <f t="shared" si="35"/>
        <v>1</v>
      </c>
      <c r="BG50" s="2">
        <f t="shared" si="35"/>
        <v>0</v>
      </c>
      <c r="BH50" s="2"/>
      <c r="BI50" s="2"/>
      <c r="BJ50" s="2">
        <f t="shared" si="36"/>
        <v>2</v>
      </c>
      <c r="BK50" s="2">
        <f t="shared" si="37"/>
        <v>1</v>
      </c>
      <c r="BL50" s="2">
        <f t="shared" si="38"/>
        <v>1</v>
      </c>
      <c r="BW50" s="2">
        <f t="shared" si="39"/>
        <v>0</v>
      </c>
      <c r="BX50" s="2">
        <f t="shared" si="39"/>
        <v>0</v>
      </c>
      <c r="BY50" s="2">
        <f t="shared" si="39"/>
        <v>0</v>
      </c>
      <c r="BZ50" s="2">
        <f t="shared" si="39"/>
        <v>0</v>
      </c>
      <c r="CA50" s="2">
        <f t="shared" si="39"/>
        <v>0</v>
      </c>
      <c r="CB50" s="2">
        <f t="shared" si="39"/>
        <v>0</v>
      </c>
      <c r="CC50" s="2">
        <f t="shared" si="39"/>
        <v>0</v>
      </c>
      <c r="CD50" s="2">
        <f t="shared" si="43"/>
        <v>0</v>
      </c>
      <c r="CE50" s="2">
        <f t="shared" si="39"/>
        <v>1</v>
      </c>
      <c r="CF50" s="2">
        <f t="shared" si="39"/>
        <v>1</v>
      </c>
      <c r="CG50" s="2">
        <f t="shared" si="39"/>
        <v>2</v>
      </c>
      <c r="CH50" s="2">
        <f t="shared" si="39"/>
        <v>0</v>
      </c>
      <c r="CI50" s="2">
        <f t="shared" si="39"/>
        <v>0</v>
      </c>
      <c r="CJ50" s="2">
        <f t="shared" si="39"/>
        <v>0</v>
      </c>
      <c r="CK50" s="2"/>
      <c r="CL50" s="2">
        <f t="shared" si="40"/>
        <v>0</v>
      </c>
      <c r="CM50" s="2">
        <f t="shared" si="40"/>
        <v>0</v>
      </c>
      <c r="CN50" s="2">
        <f t="shared" si="44"/>
        <v>1</v>
      </c>
      <c r="CO50" s="2">
        <f t="shared" si="45"/>
        <v>1</v>
      </c>
      <c r="CP50" s="15">
        <f t="shared" si="45"/>
        <v>1</v>
      </c>
      <c r="CQ50" s="16">
        <f t="shared" si="46"/>
        <v>32</v>
      </c>
      <c r="CR50" s="17">
        <f t="shared" si="47"/>
        <v>2.7586206896551724E-2</v>
      </c>
      <c r="CS50" s="1">
        <f t="shared" si="48"/>
        <v>0.88275862068965516</v>
      </c>
      <c r="CU50" s="1">
        <f t="shared" si="49"/>
        <v>4</v>
      </c>
      <c r="CV50" s="1">
        <f t="shared" si="50"/>
        <v>3</v>
      </c>
      <c r="CW50" s="1">
        <f t="shared" si="51"/>
        <v>7</v>
      </c>
      <c r="CX50" s="1">
        <f t="shared" si="52"/>
        <v>4</v>
      </c>
      <c r="CY50" s="1">
        <f t="shared" si="53"/>
        <v>7</v>
      </c>
      <c r="CZ50" s="1">
        <f t="shared" si="54"/>
        <v>0</v>
      </c>
      <c r="DA50" s="1">
        <f t="shared" si="55"/>
        <v>4</v>
      </c>
      <c r="DB50" s="1">
        <f t="shared" si="56"/>
        <v>3</v>
      </c>
    </row>
    <row r="51" spans="1:106" ht="15.15" customHeight="1" x14ac:dyDescent="0.3">
      <c r="A51" s="4"/>
      <c r="B51" s="2">
        <f t="shared" si="22"/>
        <v>0</v>
      </c>
      <c r="C51" s="2">
        <f t="shared" si="22"/>
        <v>0</v>
      </c>
      <c r="D51" s="2">
        <f t="shared" si="22"/>
        <v>50</v>
      </c>
      <c r="E51" s="2">
        <f t="shared" si="23"/>
        <v>1</v>
      </c>
      <c r="F51" s="2">
        <f t="shared" si="23"/>
        <v>0</v>
      </c>
      <c r="G51" s="2">
        <f t="shared" si="23"/>
        <v>0</v>
      </c>
      <c r="H51" s="2">
        <f t="shared" si="23"/>
        <v>0</v>
      </c>
      <c r="I51" s="2">
        <f t="shared" si="23"/>
        <v>0</v>
      </c>
      <c r="J51" s="2"/>
      <c r="K51" s="2">
        <f t="shared" si="24"/>
        <v>0</v>
      </c>
      <c r="L51" s="2">
        <f t="shared" si="24"/>
        <v>1</v>
      </c>
      <c r="M51" s="2">
        <f t="shared" si="24"/>
        <v>1</v>
      </c>
      <c r="N51" s="2">
        <f t="shared" si="24"/>
        <v>0</v>
      </c>
      <c r="O51" s="2">
        <f t="shared" si="24"/>
        <v>1</v>
      </c>
      <c r="P51" s="2">
        <f t="shared" si="24"/>
        <v>1</v>
      </c>
      <c r="Q51" s="2">
        <f t="shared" si="24"/>
        <v>1</v>
      </c>
      <c r="R51" s="2"/>
      <c r="S51" s="2">
        <f t="shared" si="25"/>
        <v>0</v>
      </c>
      <c r="T51" s="2"/>
      <c r="U51" s="2"/>
      <c r="V51" s="2">
        <f t="shared" si="26"/>
        <v>0</v>
      </c>
      <c r="W51" s="2">
        <f t="shared" si="27"/>
        <v>0</v>
      </c>
      <c r="X51" s="2">
        <f t="shared" si="28"/>
        <v>0</v>
      </c>
      <c r="Y51" s="2">
        <f t="shared" si="29"/>
        <v>0</v>
      </c>
      <c r="Z51" s="2">
        <f t="shared" si="30"/>
        <v>0</v>
      </c>
      <c r="AA51" s="2"/>
      <c r="AB51" s="2">
        <f t="shared" si="31"/>
        <v>0</v>
      </c>
      <c r="AC51" s="2">
        <f t="shared" si="31"/>
        <v>0</v>
      </c>
      <c r="AD51" s="2">
        <f t="shared" si="31"/>
        <v>0</v>
      </c>
      <c r="AE51" s="2">
        <f t="shared" si="31"/>
        <v>0</v>
      </c>
      <c r="AF51" s="2">
        <f t="shared" si="41"/>
        <v>0</v>
      </c>
      <c r="AG51" s="2">
        <f t="shared" si="42"/>
        <v>0</v>
      </c>
      <c r="AO51" s="2">
        <f t="shared" si="32"/>
        <v>0</v>
      </c>
      <c r="AP51" s="2">
        <f t="shared" si="32"/>
        <v>0</v>
      </c>
      <c r="AQ51" s="2">
        <f t="shared" si="33"/>
        <v>0</v>
      </c>
      <c r="AR51" s="2">
        <f t="shared" si="33"/>
        <v>2</v>
      </c>
      <c r="AS51" s="2">
        <f t="shared" si="33"/>
        <v>1</v>
      </c>
      <c r="AT51" s="2">
        <f t="shared" si="33"/>
        <v>2</v>
      </c>
      <c r="AU51" s="2">
        <f t="shared" si="33"/>
        <v>0</v>
      </c>
      <c r="AV51" s="2"/>
      <c r="AW51" s="2"/>
      <c r="AX51" s="2">
        <f t="shared" si="34"/>
        <v>0</v>
      </c>
      <c r="AY51" s="2">
        <f t="shared" si="34"/>
        <v>0</v>
      </c>
      <c r="AZ51" s="2"/>
      <c r="BA51" s="2"/>
      <c r="BB51" s="2">
        <f t="shared" si="35"/>
        <v>0</v>
      </c>
      <c r="BC51" s="2">
        <f t="shared" si="35"/>
        <v>1</v>
      </c>
      <c r="BD51" s="2">
        <f t="shared" si="35"/>
        <v>1</v>
      </c>
      <c r="BE51" s="2">
        <f t="shared" si="35"/>
        <v>1</v>
      </c>
      <c r="BF51" s="2">
        <f t="shared" si="35"/>
        <v>1</v>
      </c>
      <c r="BG51" s="2">
        <f t="shared" si="35"/>
        <v>1</v>
      </c>
      <c r="BH51" s="2"/>
      <c r="BI51" s="2"/>
      <c r="BJ51" s="2">
        <f t="shared" si="36"/>
        <v>1</v>
      </c>
      <c r="BK51" s="2">
        <f t="shared" si="37"/>
        <v>0</v>
      </c>
      <c r="BL51" s="2">
        <f t="shared" si="38"/>
        <v>1</v>
      </c>
      <c r="BW51" s="2">
        <f t="shared" si="39"/>
        <v>0</v>
      </c>
      <c r="BX51" s="2">
        <f t="shared" si="39"/>
        <v>0</v>
      </c>
      <c r="BY51" s="2">
        <f t="shared" si="39"/>
        <v>0</v>
      </c>
      <c r="BZ51" s="2">
        <f t="shared" si="39"/>
        <v>0</v>
      </c>
      <c r="CA51" s="2">
        <f t="shared" si="39"/>
        <v>0</v>
      </c>
      <c r="CB51" s="2">
        <f t="shared" si="39"/>
        <v>1</v>
      </c>
      <c r="CC51" s="2">
        <f t="shared" si="39"/>
        <v>0</v>
      </c>
      <c r="CD51" s="2">
        <f t="shared" si="43"/>
        <v>0</v>
      </c>
      <c r="CE51" s="2">
        <f t="shared" si="39"/>
        <v>0</v>
      </c>
      <c r="CF51" s="2">
        <f t="shared" si="39"/>
        <v>1</v>
      </c>
      <c r="CG51" s="2">
        <f t="shared" si="39"/>
        <v>2</v>
      </c>
      <c r="CH51" s="2">
        <f t="shared" si="39"/>
        <v>0</v>
      </c>
      <c r="CI51" s="2">
        <f t="shared" si="39"/>
        <v>0</v>
      </c>
      <c r="CJ51" s="2">
        <f t="shared" si="39"/>
        <v>0</v>
      </c>
      <c r="CK51" s="2"/>
      <c r="CL51" s="2">
        <f t="shared" si="40"/>
        <v>0</v>
      </c>
      <c r="CM51" s="2">
        <f t="shared" si="40"/>
        <v>0</v>
      </c>
      <c r="CN51" s="2">
        <f t="shared" si="44"/>
        <v>1</v>
      </c>
      <c r="CO51" s="2">
        <f t="shared" si="45"/>
        <v>0</v>
      </c>
      <c r="CP51" s="15">
        <f t="shared" si="45"/>
        <v>0</v>
      </c>
      <c r="CQ51" s="16">
        <f t="shared" si="46"/>
        <v>23</v>
      </c>
      <c r="CR51" s="17">
        <f t="shared" si="47"/>
        <v>1.7241379310344827E-2</v>
      </c>
      <c r="CS51" s="1">
        <f t="shared" si="48"/>
        <v>0.39655172413793105</v>
      </c>
      <c r="CU51" s="1">
        <f t="shared" si="49"/>
        <v>1</v>
      </c>
      <c r="CV51" s="1">
        <f t="shared" si="50"/>
        <v>5</v>
      </c>
      <c r="CW51" s="1">
        <f t="shared" si="51"/>
        <v>0</v>
      </c>
      <c r="CX51" s="1">
        <f t="shared" si="52"/>
        <v>5</v>
      </c>
      <c r="CY51" s="1">
        <f t="shared" si="53"/>
        <v>7</v>
      </c>
      <c r="CZ51" s="1">
        <f t="shared" si="54"/>
        <v>1</v>
      </c>
      <c r="DA51" s="1">
        <f t="shared" si="55"/>
        <v>3</v>
      </c>
      <c r="DB51" s="1">
        <f t="shared" si="56"/>
        <v>1</v>
      </c>
    </row>
    <row r="52" spans="1:106" ht="15.15" customHeight="1" x14ac:dyDescent="0.3">
      <c r="A52" s="4"/>
      <c r="B52" s="2">
        <f t="shared" si="22"/>
        <v>0</v>
      </c>
      <c r="C52" s="2">
        <f t="shared" si="22"/>
        <v>0</v>
      </c>
      <c r="D52" s="2">
        <f t="shared" si="22"/>
        <v>100</v>
      </c>
      <c r="E52" s="2">
        <f t="shared" si="23"/>
        <v>1</v>
      </c>
      <c r="F52" s="2">
        <f t="shared" si="23"/>
        <v>3</v>
      </c>
      <c r="G52" s="2">
        <f t="shared" si="23"/>
        <v>0</v>
      </c>
      <c r="H52" s="2">
        <f t="shared" si="23"/>
        <v>0</v>
      </c>
      <c r="I52" s="2">
        <f t="shared" si="23"/>
        <v>0</v>
      </c>
      <c r="J52" s="2"/>
      <c r="K52" s="2">
        <f t="shared" si="24"/>
        <v>0</v>
      </c>
      <c r="L52" s="2">
        <f t="shared" si="24"/>
        <v>1</v>
      </c>
      <c r="M52" s="2">
        <f t="shared" si="24"/>
        <v>0</v>
      </c>
      <c r="N52" s="2">
        <f t="shared" si="24"/>
        <v>1</v>
      </c>
      <c r="O52" s="2">
        <f t="shared" si="24"/>
        <v>1</v>
      </c>
      <c r="P52" s="2">
        <f t="shared" si="24"/>
        <v>0</v>
      </c>
      <c r="Q52" s="2">
        <f t="shared" si="24"/>
        <v>1</v>
      </c>
      <c r="R52" s="2"/>
      <c r="S52" s="2">
        <f t="shared" si="25"/>
        <v>0</v>
      </c>
      <c r="T52" s="2"/>
      <c r="U52" s="2"/>
      <c r="V52" s="2">
        <f t="shared" si="26"/>
        <v>0</v>
      </c>
      <c r="W52" s="2">
        <f t="shared" si="27"/>
        <v>2</v>
      </c>
      <c r="X52" s="2">
        <f t="shared" si="28"/>
        <v>0</v>
      </c>
      <c r="Y52" s="2">
        <f t="shared" si="29"/>
        <v>0</v>
      </c>
      <c r="Z52" s="2">
        <f t="shared" si="30"/>
        <v>1</v>
      </c>
      <c r="AA52" s="2"/>
      <c r="AB52" s="2">
        <f t="shared" si="31"/>
        <v>0</v>
      </c>
      <c r="AC52" s="2">
        <f t="shared" si="31"/>
        <v>0</v>
      </c>
      <c r="AD52" s="2">
        <f t="shared" si="31"/>
        <v>0</v>
      </c>
      <c r="AE52" s="2">
        <f t="shared" si="31"/>
        <v>1</v>
      </c>
      <c r="AF52" s="2">
        <f t="shared" si="41"/>
        <v>1</v>
      </c>
      <c r="AG52" s="2">
        <f t="shared" si="42"/>
        <v>1</v>
      </c>
      <c r="AO52" s="2">
        <f t="shared" si="32"/>
        <v>2</v>
      </c>
      <c r="AP52" s="2">
        <f t="shared" si="32"/>
        <v>0</v>
      </c>
      <c r="AQ52" s="2">
        <f t="shared" si="33"/>
        <v>0</v>
      </c>
      <c r="AR52" s="2">
        <f t="shared" si="33"/>
        <v>2</v>
      </c>
      <c r="AS52" s="2">
        <f t="shared" si="33"/>
        <v>1</v>
      </c>
      <c r="AT52" s="2">
        <f t="shared" si="33"/>
        <v>0</v>
      </c>
      <c r="AU52" s="2">
        <f t="shared" si="33"/>
        <v>1</v>
      </c>
      <c r="AV52" s="2"/>
      <c r="AW52" s="2"/>
      <c r="AX52" s="2">
        <f t="shared" si="34"/>
        <v>0</v>
      </c>
      <c r="AY52" s="2">
        <f t="shared" si="34"/>
        <v>0</v>
      </c>
      <c r="AZ52" s="2"/>
      <c r="BA52" s="2"/>
      <c r="BB52" s="2">
        <f t="shared" si="35"/>
        <v>0</v>
      </c>
      <c r="BC52" s="2">
        <f t="shared" si="35"/>
        <v>1</v>
      </c>
      <c r="BD52" s="2">
        <f t="shared" si="35"/>
        <v>1</v>
      </c>
      <c r="BE52" s="2">
        <f t="shared" si="35"/>
        <v>1</v>
      </c>
      <c r="BF52" s="2">
        <f t="shared" si="35"/>
        <v>0</v>
      </c>
      <c r="BG52" s="2">
        <f t="shared" si="35"/>
        <v>1</v>
      </c>
      <c r="BH52" s="2"/>
      <c r="BI52" s="2"/>
      <c r="BJ52" s="2">
        <f t="shared" si="36"/>
        <v>1</v>
      </c>
      <c r="BK52" s="2">
        <f t="shared" si="37"/>
        <v>1</v>
      </c>
      <c r="BL52" s="2">
        <f t="shared" si="38"/>
        <v>1</v>
      </c>
      <c r="BW52" s="2">
        <f t="shared" si="39"/>
        <v>0</v>
      </c>
      <c r="BX52" s="2">
        <f t="shared" si="39"/>
        <v>0</v>
      </c>
      <c r="BY52" s="2">
        <f t="shared" si="39"/>
        <v>0</v>
      </c>
      <c r="BZ52" s="2">
        <f t="shared" si="39"/>
        <v>0</v>
      </c>
      <c r="CA52" s="2">
        <f t="shared" si="39"/>
        <v>1</v>
      </c>
      <c r="CB52" s="2">
        <f t="shared" si="39"/>
        <v>1</v>
      </c>
      <c r="CC52" s="2">
        <f t="shared" si="39"/>
        <v>0</v>
      </c>
      <c r="CD52" s="2">
        <f t="shared" si="43"/>
        <v>0</v>
      </c>
      <c r="CE52" s="2">
        <f t="shared" si="39"/>
        <v>0</v>
      </c>
      <c r="CF52" s="2">
        <f t="shared" si="39"/>
        <v>1</v>
      </c>
      <c r="CG52" s="2">
        <f t="shared" si="39"/>
        <v>2</v>
      </c>
      <c r="CH52" s="2">
        <f t="shared" si="39"/>
        <v>0</v>
      </c>
      <c r="CI52" s="2">
        <f t="shared" si="39"/>
        <v>0</v>
      </c>
      <c r="CJ52" s="2">
        <f t="shared" si="39"/>
        <v>0</v>
      </c>
      <c r="CK52" s="2"/>
      <c r="CL52" s="2">
        <f t="shared" si="40"/>
        <v>0</v>
      </c>
      <c r="CM52" s="2">
        <f t="shared" si="40"/>
        <v>0</v>
      </c>
      <c r="CN52" s="2">
        <f t="shared" si="44"/>
        <v>0</v>
      </c>
      <c r="CO52" s="2">
        <f t="shared" si="45"/>
        <v>1</v>
      </c>
      <c r="CP52" s="15">
        <f t="shared" si="45"/>
        <v>1</v>
      </c>
      <c r="CQ52" s="16">
        <f t="shared" si="46"/>
        <v>34</v>
      </c>
      <c r="CR52" s="17">
        <f t="shared" si="47"/>
        <v>3.4482758620689655E-2</v>
      </c>
      <c r="CS52" s="1">
        <f t="shared" si="48"/>
        <v>1.1724137931034482</v>
      </c>
      <c r="CU52" s="1">
        <f t="shared" si="49"/>
        <v>4</v>
      </c>
      <c r="CV52" s="1">
        <f t="shared" si="50"/>
        <v>4</v>
      </c>
      <c r="CW52" s="1">
        <f t="shared" si="51"/>
        <v>8</v>
      </c>
      <c r="CX52" s="1">
        <f t="shared" si="52"/>
        <v>4</v>
      </c>
      <c r="CY52" s="1">
        <f t="shared" si="53"/>
        <v>7</v>
      </c>
      <c r="CZ52" s="1">
        <f t="shared" si="54"/>
        <v>2</v>
      </c>
      <c r="DA52" s="1">
        <f t="shared" si="55"/>
        <v>3</v>
      </c>
      <c r="DB52" s="1">
        <f t="shared" si="56"/>
        <v>2</v>
      </c>
    </row>
    <row r="53" spans="1:106" ht="15.15" customHeight="1" x14ac:dyDescent="0.3">
      <c r="A53" s="4"/>
      <c r="B53" s="2">
        <f t="shared" si="22"/>
        <v>0</v>
      </c>
      <c r="C53" s="2">
        <f t="shared" si="22"/>
        <v>0</v>
      </c>
      <c r="D53" s="2">
        <f t="shared" si="22"/>
        <v>75</v>
      </c>
      <c r="E53" s="2">
        <f t="shared" si="23"/>
        <v>1</v>
      </c>
      <c r="F53" s="2">
        <f t="shared" si="23"/>
        <v>3</v>
      </c>
      <c r="G53" s="2">
        <f t="shared" si="23"/>
        <v>0</v>
      </c>
      <c r="H53" s="2">
        <f t="shared" si="23"/>
        <v>0</v>
      </c>
      <c r="I53" s="2">
        <f t="shared" si="23"/>
        <v>0</v>
      </c>
      <c r="J53" s="2"/>
      <c r="K53" s="2">
        <f t="shared" si="24"/>
        <v>0</v>
      </c>
      <c r="L53" s="2">
        <f t="shared" si="24"/>
        <v>1</v>
      </c>
      <c r="M53" s="2">
        <f t="shared" si="24"/>
        <v>0</v>
      </c>
      <c r="N53" s="2">
        <f t="shared" si="24"/>
        <v>1</v>
      </c>
      <c r="O53" s="2">
        <f t="shared" si="24"/>
        <v>1</v>
      </c>
      <c r="P53" s="2">
        <f t="shared" si="24"/>
        <v>0</v>
      </c>
      <c r="Q53" s="2">
        <f t="shared" si="24"/>
        <v>0</v>
      </c>
      <c r="R53" s="2"/>
      <c r="S53" s="2">
        <f t="shared" si="25"/>
        <v>0</v>
      </c>
      <c r="T53" s="2"/>
      <c r="U53" s="2"/>
      <c r="V53" s="2">
        <f t="shared" si="26"/>
        <v>1</v>
      </c>
      <c r="W53" s="2">
        <f t="shared" si="27"/>
        <v>2</v>
      </c>
      <c r="X53" s="2">
        <f t="shared" si="28"/>
        <v>0</v>
      </c>
      <c r="Y53" s="2">
        <f t="shared" si="29"/>
        <v>1</v>
      </c>
      <c r="Z53" s="2">
        <f t="shared" si="30"/>
        <v>2</v>
      </c>
      <c r="AA53" s="2"/>
      <c r="AB53" s="2">
        <f t="shared" si="31"/>
        <v>0</v>
      </c>
      <c r="AC53" s="2">
        <f t="shared" si="31"/>
        <v>0</v>
      </c>
      <c r="AD53" s="2">
        <f t="shared" si="31"/>
        <v>0</v>
      </c>
      <c r="AE53" s="2">
        <f t="shared" si="31"/>
        <v>1</v>
      </c>
      <c r="AF53" s="2">
        <f t="shared" si="41"/>
        <v>2</v>
      </c>
      <c r="AG53" s="2">
        <f t="shared" si="42"/>
        <v>0</v>
      </c>
      <c r="AO53" s="2">
        <f t="shared" si="32"/>
        <v>0</v>
      </c>
      <c r="AP53" s="2">
        <f t="shared" si="32"/>
        <v>0</v>
      </c>
      <c r="AQ53" s="2">
        <f t="shared" si="33"/>
        <v>0</v>
      </c>
      <c r="AR53" s="2">
        <f t="shared" si="33"/>
        <v>0</v>
      </c>
      <c r="AS53" s="2">
        <f t="shared" si="33"/>
        <v>1</v>
      </c>
      <c r="AT53" s="2">
        <f t="shared" si="33"/>
        <v>0</v>
      </c>
      <c r="AU53" s="2">
        <f t="shared" si="33"/>
        <v>1</v>
      </c>
      <c r="AV53" s="2"/>
      <c r="AW53" s="2"/>
      <c r="AX53" s="2">
        <f t="shared" si="34"/>
        <v>0</v>
      </c>
      <c r="AY53" s="2">
        <f t="shared" si="34"/>
        <v>0</v>
      </c>
      <c r="AZ53" s="2"/>
      <c r="BA53" s="2"/>
      <c r="BB53" s="2">
        <f t="shared" si="35"/>
        <v>0</v>
      </c>
      <c r="BC53" s="2">
        <f t="shared" si="35"/>
        <v>1</v>
      </c>
      <c r="BD53" s="2">
        <f t="shared" si="35"/>
        <v>1</v>
      </c>
      <c r="BE53" s="2">
        <f t="shared" si="35"/>
        <v>1</v>
      </c>
      <c r="BF53" s="2">
        <f t="shared" si="35"/>
        <v>1</v>
      </c>
      <c r="BG53" s="2">
        <f t="shared" si="35"/>
        <v>1</v>
      </c>
      <c r="BH53" s="2"/>
      <c r="BI53" s="2"/>
      <c r="BJ53" s="2">
        <f t="shared" si="36"/>
        <v>2</v>
      </c>
      <c r="BK53" s="2">
        <f t="shared" si="37"/>
        <v>1</v>
      </c>
      <c r="BL53" s="2">
        <f t="shared" si="38"/>
        <v>1</v>
      </c>
      <c r="BW53" s="2">
        <f t="shared" si="39"/>
        <v>0</v>
      </c>
      <c r="BX53" s="2">
        <f t="shared" si="39"/>
        <v>0</v>
      </c>
      <c r="BY53" s="2">
        <f t="shared" si="39"/>
        <v>0</v>
      </c>
      <c r="BZ53" s="2">
        <f t="shared" si="39"/>
        <v>0</v>
      </c>
      <c r="CA53" s="2">
        <f t="shared" si="39"/>
        <v>0</v>
      </c>
      <c r="CB53" s="2">
        <f t="shared" si="39"/>
        <v>0</v>
      </c>
      <c r="CC53" s="2">
        <f t="shared" si="39"/>
        <v>0</v>
      </c>
      <c r="CD53" s="2">
        <f t="shared" si="43"/>
        <v>0</v>
      </c>
      <c r="CE53" s="2">
        <f t="shared" si="39"/>
        <v>0</v>
      </c>
      <c r="CF53" s="2">
        <f t="shared" si="39"/>
        <v>1</v>
      </c>
      <c r="CG53" s="2">
        <f t="shared" si="39"/>
        <v>2</v>
      </c>
      <c r="CH53" s="2">
        <f t="shared" si="39"/>
        <v>0</v>
      </c>
      <c r="CI53" s="2">
        <f t="shared" si="39"/>
        <v>0</v>
      </c>
      <c r="CJ53" s="2">
        <f t="shared" si="39"/>
        <v>0</v>
      </c>
      <c r="CK53" s="2"/>
      <c r="CL53" s="2">
        <f t="shared" si="40"/>
        <v>0</v>
      </c>
      <c r="CM53" s="2">
        <f t="shared" si="40"/>
        <v>0</v>
      </c>
      <c r="CN53" s="2">
        <f t="shared" si="44"/>
        <v>1</v>
      </c>
      <c r="CO53" s="2">
        <f t="shared" si="45"/>
        <v>1</v>
      </c>
      <c r="CP53" s="15">
        <f t="shared" si="45"/>
        <v>1</v>
      </c>
      <c r="CQ53" s="16">
        <f t="shared" si="46"/>
        <v>33</v>
      </c>
      <c r="CR53" s="17">
        <f t="shared" si="47"/>
        <v>2.5862068965517241E-2</v>
      </c>
      <c r="CS53" s="1">
        <f t="shared" si="48"/>
        <v>0.85344827586206895</v>
      </c>
      <c r="CU53" s="1">
        <f t="shared" si="49"/>
        <v>4</v>
      </c>
      <c r="CV53" s="1">
        <f t="shared" si="50"/>
        <v>3</v>
      </c>
      <c r="CW53" s="1">
        <f t="shared" si="51"/>
        <v>9</v>
      </c>
      <c r="CX53" s="1">
        <f t="shared" si="52"/>
        <v>2</v>
      </c>
      <c r="CY53" s="1">
        <f t="shared" si="53"/>
        <v>9</v>
      </c>
      <c r="CZ53" s="1">
        <f t="shared" si="54"/>
        <v>0</v>
      </c>
      <c r="DA53" s="1">
        <f t="shared" si="55"/>
        <v>3</v>
      </c>
      <c r="DB53" s="1">
        <f t="shared" si="56"/>
        <v>3</v>
      </c>
    </row>
    <row r="54" spans="1:106" ht="15.15" customHeight="1" x14ac:dyDescent="0.3">
      <c r="A54" s="4"/>
      <c r="B54" s="2">
        <f t="shared" si="22"/>
        <v>0</v>
      </c>
      <c r="C54" s="2">
        <f t="shared" si="22"/>
        <v>0</v>
      </c>
      <c r="D54" s="2">
        <f t="shared" si="22"/>
        <v>125</v>
      </c>
      <c r="E54" s="2">
        <f t="shared" si="23"/>
        <v>1</v>
      </c>
      <c r="F54" s="2">
        <f t="shared" si="23"/>
        <v>3</v>
      </c>
      <c r="G54" s="2">
        <f t="shared" si="23"/>
        <v>0</v>
      </c>
      <c r="H54" s="2">
        <f t="shared" si="23"/>
        <v>0</v>
      </c>
      <c r="I54" s="2">
        <f t="shared" si="23"/>
        <v>0</v>
      </c>
      <c r="J54" s="2"/>
      <c r="K54" s="2">
        <f t="shared" si="24"/>
        <v>0</v>
      </c>
      <c r="L54" s="2">
        <f t="shared" si="24"/>
        <v>1</v>
      </c>
      <c r="M54" s="2">
        <f t="shared" si="24"/>
        <v>1</v>
      </c>
      <c r="N54" s="2">
        <f t="shared" si="24"/>
        <v>1</v>
      </c>
      <c r="O54" s="2">
        <f t="shared" si="24"/>
        <v>1</v>
      </c>
      <c r="P54" s="2">
        <f t="shared" si="24"/>
        <v>1</v>
      </c>
      <c r="Q54" s="2">
        <f t="shared" si="24"/>
        <v>1</v>
      </c>
      <c r="R54" s="2"/>
      <c r="S54" s="2">
        <f t="shared" si="25"/>
        <v>1</v>
      </c>
      <c r="T54" s="2"/>
      <c r="U54" s="2"/>
      <c r="V54" s="2">
        <f t="shared" si="26"/>
        <v>1</v>
      </c>
      <c r="W54" s="2">
        <f t="shared" si="27"/>
        <v>0</v>
      </c>
      <c r="X54" s="2">
        <f t="shared" si="28"/>
        <v>0</v>
      </c>
      <c r="Y54" s="2">
        <f t="shared" si="29"/>
        <v>1</v>
      </c>
      <c r="Z54" s="2">
        <f t="shared" si="30"/>
        <v>2</v>
      </c>
      <c r="AA54" s="2"/>
      <c r="AB54" s="2">
        <f t="shared" si="31"/>
        <v>0</v>
      </c>
      <c r="AC54" s="2">
        <f t="shared" si="31"/>
        <v>0</v>
      </c>
      <c r="AD54" s="2">
        <f t="shared" si="31"/>
        <v>0</v>
      </c>
      <c r="AE54" s="2">
        <f t="shared" si="31"/>
        <v>0</v>
      </c>
      <c r="AF54" s="2">
        <f t="shared" si="41"/>
        <v>0</v>
      </c>
      <c r="AG54" s="2">
        <f t="shared" si="42"/>
        <v>1</v>
      </c>
      <c r="AO54" s="2">
        <f t="shared" si="32"/>
        <v>0</v>
      </c>
      <c r="AP54" s="2">
        <f t="shared" si="32"/>
        <v>0</v>
      </c>
      <c r="AQ54" s="2">
        <f t="shared" si="33"/>
        <v>0</v>
      </c>
      <c r="AR54" s="2">
        <f t="shared" si="33"/>
        <v>0</v>
      </c>
      <c r="AS54" s="2">
        <f t="shared" si="33"/>
        <v>0</v>
      </c>
      <c r="AT54" s="2">
        <f t="shared" si="33"/>
        <v>2</v>
      </c>
      <c r="AU54" s="2">
        <f t="shared" si="33"/>
        <v>0</v>
      </c>
      <c r="AV54" s="2"/>
      <c r="AW54" s="2"/>
      <c r="AX54" s="2">
        <f t="shared" si="34"/>
        <v>0</v>
      </c>
      <c r="AY54" s="2">
        <f t="shared" si="34"/>
        <v>0</v>
      </c>
      <c r="AZ54" s="2"/>
      <c r="BA54" s="2"/>
      <c r="BB54" s="2">
        <f t="shared" si="35"/>
        <v>2</v>
      </c>
      <c r="BC54" s="2">
        <f t="shared" si="35"/>
        <v>1</v>
      </c>
      <c r="BD54" s="2">
        <f t="shared" si="35"/>
        <v>1</v>
      </c>
      <c r="BE54" s="2">
        <f t="shared" si="35"/>
        <v>1</v>
      </c>
      <c r="BF54" s="2">
        <f t="shared" si="35"/>
        <v>1</v>
      </c>
      <c r="BG54" s="2">
        <f t="shared" si="35"/>
        <v>1</v>
      </c>
      <c r="BH54" s="2"/>
      <c r="BI54" s="2"/>
      <c r="BJ54" s="2">
        <f t="shared" si="36"/>
        <v>1</v>
      </c>
      <c r="BK54" s="2">
        <f t="shared" si="37"/>
        <v>1</v>
      </c>
      <c r="BL54" s="2">
        <f t="shared" si="38"/>
        <v>1</v>
      </c>
      <c r="BW54" s="2">
        <f t="shared" si="39"/>
        <v>0</v>
      </c>
      <c r="BX54" s="2">
        <f t="shared" si="39"/>
        <v>0</v>
      </c>
      <c r="BY54" s="2">
        <f t="shared" si="39"/>
        <v>0</v>
      </c>
      <c r="BZ54" s="2">
        <f t="shared" si="39"/>
        <v>0</v>
      </c>
      <c r="CA54" s="2">
        <f t="shared" si="39"/>
        <v>1</v>
      </c>
      <c r="CB54" s="2">
        <f t="shared" si="39"/>
        <v>1</v>
      </c>
      <c r="CC54" s="2">
        <f t="shared" si="39"/>
        <v>0</v>
      </c>
      <c r="CD54" s="2">
        <f t="shared" si="43"/>
        <v>0</v>
      </c>
      <c r="CE54" s="2">
        <f t="shared" si="39"/>
        <v>0</v>
      </c>
      <c r="CF54" s="2">
        <f t="shared" si="39"/>
        <v>0</v>
      </c>
      <c r="CG54" s="2">
        <f t="shared" si="39"/>
        <v>2</v>
      </c>
      <c r="CH54" s="2">
        <f t="shared" si="39"/>
        <v>0</v>
      </c>
      <c r="CI54" s="2">
        <f t="shared" si="39"/>
        <v>0</v>
      </c>
      <c r="CJ54" s="2">
        <f t="shared" si="39"/>
        <v>0</v>
      </c>
      <c r="CK54" s="2"/>
      <c r="CL54" s="2">
        <f t="shared" si="40"/>
        <v>0</v>
      </c>
      <c r="CM54" s="2">
        <f t="shared" si="40"/>
        <v>0</v>
      </c>
      <c r="CN54" s="2">
        <f t="shared" si="44"/>
        <v>1</v>
      </c>
      <c r="CO54" s="2">
        <f t="shared" si="45"/>
        <v>1</v>
      </c>
      <c r="CP54" s="15">
        <f t="shared" si="45"/>
        <v>1</v>
      </c>
      <c r="CQ54" s="16">
        <f t="shared" si="46"/>
        <v>35</v>
      </c>
      <c r="CR54" s="17">
        <f t="shared" si="47"/>
        <v>4.3103448275862072E-2</v>
      </c>
      <c r="CS54" s="1">
        <f t="shared" si="48"/>
        <v>1.5086206896551726</v>
      </c>
      <c r="CU54" s="1">
        <f t="shared" si="49"/>
        <v>4</v>
      </c>
      <c r="CV54" s="1">
        <f t="shared" si="50"/>
        <v>7</v>
      </c>
      <c r="CW54" s="1">
        <f t="shared" si="51"/>
        <v>5</v>
      </c>
      <c r="CX54" s="1">
        <f t="shared" si="52"/>
        <v>2</v>
      </c>
      <c r="CY54" s="1">
        <f t="shared" si="53"/>
        <v>10</v>
      </c>
      <c r="CZ54" s="1">
        <f t="shared" si="54"/>
        <v>2</v>
      </c>
      <c r="DA54" s="1">
        <f t="shared" si="55"/>
        <v>2</v>
      </c>
      <c r="DB54" s="1">
        <f t="shared" si="56"/>
        <v>3</v>
      </c>
    </row>
    <row r="55" spans="1:106" ht="15.15" customHeight="1" x14ac:dyDescent="0.3">
      <c r="A55" s="4"/>
      <c r="B55" s="2">
        <f t="shared" si="22"/>
        <v>0</v>
      </c>
      <c r="C55" s="2">
        <f t="shared" si="22"/>
        <v>0</v>
      </c>
      <c r="D55" s="2">
        <f t="shared" si="22"/>
        <v>40</v>
      </c>
      <c r="E55" s="2">
        <f t="shared" si="23"/>
        <v>1</v>
      </c>
      <c r="F55" s="2">
        <f t="shared" si="23"/>
        <v>3</v>
      </c>
      <c r="G55" s="2">
        <f t="shared" si="23"/>
        <v>0</v>
      </c>
      <c r="H55" s="2">
        <f t="shared" si="23"/>
        <v>0</v>
      </c>
      <c r="I55" s="2">
        <f t="shared" si="23"/>
        <v>0</v>
      </c>
      <c r="J55" s="2"/>
      <c r="K55" s="2">
        <f t="shared" si="24"/>
        <v>0</v>
      </c>
      <c r="L55" s="2">
        <f t="shared" si="24"/>
        <v>1</v>
      </c>
      <c r="M55" s="2">
        <f t="shared" si="24"/>
        <v>1</v>
      </c>
      <c r="N55" s="2">
        <f t="shared" si="24"/>
        <v>1</v>
      </c>
      <c r="O55" s="2">
        <f t="shared" si="24"/>
        <v>1</v>
      </c>
      <c r="P55" s="2">
        <f t="shared" si="24"/>
        <v>1</v>
      </c>
      <c r="Q55" s="2">
        <f t="shared" si="24"/>
        <v>0</v>
      </c>
      <c r="R55" s="2"/>
      <c r="S55" s="2">
        <f t="shared" si="25"/>
        <v>0</v>
      </c>
      <c r="T55" s="2"/>
      <c r="U55" s="2"/>
      <c r="V55" s="2">
        <f t="shared" si="26"/>
        <v>1</v>
      </c>
      <c r="W55" s="2">
        <f t="shared" si="27"/>
        <v>2</v>
      </c>
      <c r="X55" s="2">
        <f t="shared" si="28"/>
        <v>0</v>
      </c>
      <c r="Y55" s="2">
        <f t="shared" si="29"/>
        <v>0</v>
      </c>
      <c r="Z55" s="2">
        <f t="shared" si="30"/>
        <v>2</v>
      </c>
      <c r="AA55" s="2"/>
      <c r="AB55" s="2">
        <f t="shared" si="31"/>
        <v>0</v>
      </c>
      <c r="AC55" s="2">
        <f t="shared" si="31"/>
        <v>2</v>
      </c>
      <c r="AD55" s="2">
        <f t="shared" si="31"/>
        <v>0</v>
      </c>
      <c r="AE55" s="2">
        <f t="shared" si="31"/>
        <v>0</v>
      </c>
      <c r="AF55" s="2">
        <f t="shared" si="41"/>
        <v>1</v>
      </c>
      <c r="AG55" s="2">
        <f t="shared" si="42"/>
        <v>0</v>
      </c>
      <c r="AO55" s="2">
        <f t="shared" si="32"/>
        <v>2</v>
      </c>
      <c r="AP55" s="2">
        <f t="shared" si="32"/>
        <v>0</v>
      </c>
      <c r="AQ55" s="2">
        <f t="shared" si="33"/>
        <v>0</v>
      </c>
      <c r="AR55" s="2">
        <f t="shared" si="33"/>
        <v>2</v>
      </c>
      <c r="AS55" s="2">
        <f t="shared" si="33"/>
        <v>0</v>
      </c>
      <c r="AT55" s="2">
        <f t="shared" si="33"/>
        <v>2</v>
      </c>
      <c r="AU55" s="2">
        <f t="shared" si="33"/>
        <v>0</v>
      </c>
      <c r="AV55" s="2"/>
      <c r="AW55" s="2"/>
      <c r="AX55" s="2">
        <f t="shared" si="34"/>
        <v>0</v>
      </c>
      <c r="AY55" s="2">
        <f t="shared" si="34"/>
        <v>0</v>
      </c>
      <c r="AZ55" s="2"/>
      <c r="BA55" s="2"/>
      <c r="BB55" s="2">
        <f t="shared" si="35"/>
        <v>0</v>
      </c>
      <c r="BC55" s="2">
        <f t="shared" si="35"/>
        <v>1</v>
      </c>
      <c r="BD55" s="2">
        <f t="shared" si="35"/>
        <v>1</v>
      </c>
      <c r="BE55" s="2">
        <f t="shared" si="35"/>
        <v>1</v>
      </c>
      <c r="BF55" s="2">
        <f t="shared" si="35"/>
        <v>1</v>
      </c>
      <c r="BG55" s="2">
        <f t="shared" si="35"/>
        <v>1</v>
      </c>
      <c r="BH55" s="2"/>
      <c r="BI55" s="2"/>
      <c r="BJ55" s="2">
        <f t="shared" si="36"/>
        <v>2</v>
      </c>
      <c r="BK55" s="2">
        <f t="shared" si="37"/>
        <v>0</v>
      </c>
      <c r="BL55" s="2">
        <f t="shared" si="38"/>
        <v>1</v>
      </c>
      <c r="BW55" s="2">
        <f t="shared" si="39"/>
        <v>0</v>
      </c>
      <c r="BX55" s="2">
        <f t="shared" si="39"/>
        <v>0</v>
      </c>
      <c r="BY55" s="2">
        <f t="shared" si="39"/>
        <v>0</v>
      </c>
      <c r="BZ55" s="2">
        <f t="shared" si="39"/>
        <v>1</v>
      </c>
      <c r="CA55" s="2">
        <f t="shared" si="39"/>
        <v>0</v>
      </c>
      <c r="CB55" s="2">
        <f t="shared" si="39"/>
        <v>0</v>
      </c>
      <c r="CC55" s="2">
        <f t="shared" si="39"/>
        <v>0</v>
      </c>
      <c r="CD55" s="2">
        <f t="shared" si="43"/>
        <v>0</v>
      </c>
      <c r="CE55" s="2">
        <f t="shared" si="39"/>
        <v>0</v>
      </c>
      <c r="CF55" s="2">
        <f t="shared" si="39"/>
        <v>1</v>
      </c>
      <c r="CG55" s="2">
        <f t="shared" si="39"/>
        <v>2</v>
      </c>
      <c r="CH55" s="2">
        <f t="shared" si="39"/>
        <v>0</v>
      </c>
      <c r="CI55" s="2">
        <f t="shared" si="39"/>
        <v>0</v>
      </c>
      <c r="CJ55" s="2">
        <f t="shared" si="39"/>
        <v>0</v>
      </c>
      <c r="CK55" s="2"/>
      <c r="CL55" s="2">
        <f t="shared" si="40"/>
        <v>0</v>
      </c>
      <c r="CM55" s="2">
        <f t="shared" si="40"/>
        <v>1</v>
      </c>
      <c r="CN55" s="2">
        <f t="shared" si="44"/>
        <v>1</v>
      </c>
      <c r="CO55" s="2">
        <f t="shared" si="45"/>
        <v>2</v>
      </c>
      <c r="CP55" s="15">
        <f t="shared" si="45"/>
        <v>0</v>
      </c>
      <c r="CQ55" s="16">
        <f t="shared" si="46"/>
        <v>39</v>
      </c>
      <c r="CR55" s="17">
        <f t="shared" si="47"/>
        <v>1.3793103448275862E-2</v>
      </c>
      <c r="CS55" s="1">
        <f t="shared" si="48"/>
        <v>0.53793103448275859</v>
      </c>
      <c r="CU55" s="1">
        <f t="shared" si="49"/>
        <v>4</v>
      </c>
      <c r="CV55" s="1">
        <f t="shared" si="50"/>
        <v>5</v>
      </c>
      <c r="CW55" s="1">
        <f t="shared" si="51"/>
        <v>10</v>
      </c>
      <c r="CX55" s="1">
        <f t="shared" si="52"/>
        <v>4</v>
      </c>
      <c r="CY55" s="1">
        <f t="shared" si="53"/>
        <v>8</v>
      </c>
      <c r="CZ55" s="1">
        <f t="shared" si="54"/>
        <v>1</v>
      </c>
      <c r="DA55" s="1">
        <f t="shared" si="55"/>
        <v>3</v>
      </c>
      <c r="DB55" s="1">
        <f t="shared" si="56"/>
        <v>4</v>
      </c>
    </row>
    <row r="56" spans="1:106" ht="15.15" customHeight="1" x14ac:dyDescent="0.3">
      <c r="A56" s="4"/>
      <c r="B56" s="2">
        <f t="shared" si="22"/>
        <v>0</v>
      </c>
      <c r="C56" s="2">
        <f t="shared" si="22"/>
        <v>0</v>
      </c>
      <c r="D56" s="2">
        <f t="shared" si="22"/>
        <v>200</v>
      </c>
      <c r="E56" s="2">
        <f t="shared" si="23"/>
        <v>0</v>
      </c>
      <c r="F56" s="2">
        <f t="shared" si="23"/>
        <v>3</v>
      </c>
      <c r="G56" s="2">
        <f t="shared" si="23"/>
        <v>0</v>
      </c>
      <c r="H56" s="2">
        <f t="shared" si="23"/>
        <v>0</v>
      </c>
      <c r="I56" s="2">
        <f t="shared" si="23"/>
        <v>0</v>
      </c>
      <c r="J56" s="2"/>
      <c r="K56" s="2">
        <f t="shared" si="24"/>
        <v>0</v>
      </c>
      <c r="L56" s="2">
        <f t="shared" si="24"/>
        <v>1</v>
      </c>
      <c r="M56" s="2">
        <f t="shared" si="24"/>
        <v>1</v>
      </c>
      <c r="N56" s="2">
        <f t="shared" si="24"/>
        <v>1</v>
      </c>
      <c r="O56" s="2">
        <f t="shared" si="24"/>
        <v>1</v>
      </c>
      <c r="P56" s="2">
        <f t="shared" si="24"/>
        <v>1</v>
      </c>
      <c r="Q56" s="2">
        <f t="shared" si="24"/>
        <v>0</v>
      </c>
      <c r="R56" s="2"/>
      <c r="S56" s="2">
        <f t="shared" si="25"/>
        <v>0</v>
      </c>
      <c r="T56" s="2"/>
      <c r="U56" s="2"/>
      <c r="V56" s="2">
        <f t="shared" si="26"/>
        <v>1</v>
      </c>
      <c r="W56" s="2">
        <f t="shared" si="27"/>
        <v>1</v>
      </c>
      <c r="X56" s="2">
        <f t="shared" si="28"/>
        <v>0</v>
      </c>
      <c r="Y56" s="2">
        <f t="shared" si="29"/>
        <v>0</v>
      </c>
      <c r="Z56" s="2">
        <f t="shared" si="30"/>
        <v>1</v>
      </c>
      <c r="AA56" s="2"/>
      <c r="AB56" s="2">
        <f t="shared" si="31"/>
        <v>0</v>
      </c>
      <c r="AC56" s="2">
        <f t="shared" si="31"/>
        <v>0</v>
      </c>
      <c r="AD56" s="2">
        <f t="shared" si="31"/>
        <v>0</v>
      </c>
      <c r="AE56" s="2">
        <f t="shared" si="31"/>
        <v>0</v>
      </c>
      <c r="AF56" s="2">
        <f t="shared" si="41"/>
        <v>2</v>
      </c>
      <c r="AG56" s="2">
        <f t="shared" si="42"/>
        <v>0</v>
      </c>
      <c r="AO56" s="2">
        <f t="shared" si="32"/>
        <v>0</v>
      </c>
      <c r="AP56" s="2">
        <f t="shared" si="32"/>
        <v>0</v>
      </c>
      <c r="AQ56" s="2">
        <f t="shared" si="33"/>
        <v>0</v>
      </c>
      <c r="AR56" s="2">
        <f t="shared" si="33"/>
        <v>0</v>
      </c>
      <c r="AS56" s="2">
        <f t="shared" si="33"/>
        <v>0</v>
      </c>
      <c r="AT56" s="2">
        <f t="shared" si="33"/>
        <v>2</v>
      </c>
      <c r="AU56" s="2">
        <f t="shared" si="33"/>
        <v>0</v>
      </c>
      <c r="AV56" s="2"/>
      <c r="AW56" s="2"/>
      <c r="AX56" s="2">
        <f t="shared" si="34"/>
        <v>0</v>
      </c>
      <c r="AY56" s="2">
        <f t="shared" si="34"/>
        <v>0</v>
      </c>
      <c r="AZ56" s="2"/>
      <c r="BA56" s="2"/>
      <c r="BB56" s="2">
        <f t="shared" si="35"/>
        <v>0</v>
      </c>
      <c r="BC56" s="2">
        <f t="shared" si="35"/>
        <v>0</v>
      </c>
      <c r="BD56" s="2">
        <f t="shared" si="35"/>
        <v>0</v>
      </c>
      <c r="BE56" s="2">
        <f t="shared" si="35"/>
        <v>1</v>
      </c>
      <c r="BF56" s="2">
        <f t="shared" si="35"/>
        <v>0</v>
      </c>
      <c r="BG56" s="2">
        <f t="shared" si="35"/>
        <v>0</v>
      </c>
      <c r="BH56" s="2"/>
      <c r="BI56" s="2"/>
      <c r="BJ56" s="2">
        <f t="shared" si="36"/>
        <v>0</v>
      </c>
      <c r="BK56" s="2">
        <f t="shared" si="37"/>
        <v>0</v>
      </c>
      <c r="BL56" s="2">
        <f t="shared" si="38"/>
        <v>0</v>
      </c>
      <c r="BW56" s="2">
        <f t="shared" si="39"/>
        <v>0</v>
      </c>
      <c r="BX56" s="2">
        <f t="shared" si="39"/>
        <v>0</v>
      </c>
      <c r="BY56" s="2">
        <f t="shared" si="39"/>
        <v>0</v>
      </c>
      <c r="BZ56" s="2">
        <f t="shared" si="39"/>
        <v>0</v>
      </c>
      <c r="CA56" s="2">
        <f t="shared" si="39"/>
        <v>0</v>
      </c>
      <c r="CB56" s="2">
        <f t="shared" si="39"/>
        <v>0</v>
      </c>
      <c r="CC56" s="2">
        <f t="shared" si="39"/>
        <v>0</v>
      </c>
      <c r="CD56" s="2">
        <f t="shared" si="43"/>
        <v>0</v>
      </c>
      <c r="CE56" s="2">
        <f t="shared" si="39"/>
        <v>0</v>
      </c>
      <c r="CF56" s="2">
        <f t="shared" si="39"/>
        <v>1</v>
      </c>
      <c r="CG56" s="2">
        <f t="shared" si="39"/>
        <v>2</v>
      </c>
      <c r="CH56" s="2">
        <f t="shared" si="39"/>
        <v>0</v>
      </c>
      <c r="CI56" s="2">
        <f t="shared" si="39"/>
        <v>0</v>
      </c>
      <c r="CJ56" s="2">
        <f t="shared" si="39"/>
        <v>0</v>
      </c>
      <c r="CK56" s="2"/>
      <c r="CL56" s="2">
        <f t="shared" si="40"/>
        <v>0</v>
      </c>
      <c r="CM56" s="2">
        <f t="shared" si="40"/>
        <v>0</v>
      </c>
      <c r="CN56" s="2">
        <f t="shared" si="44"/>
        <v>0</v>
      </c>
      <c r="CO56" s="2">
        <f t="shared" si="45"/>
        <v>2</v>
      </c>
      <c r="CP56" s="15">
        <f t="shared" si="45"/>
        <v>0</v>
      </c>
      <c r="CQ56" s="16">
        <f t="shared" si="46"/>
        <v>21</v>
      </c>
      <c r="CR56" s="17">
        <f t="shared" si="47"/>
        <v>6.8965517241379309E-2</v>
      </c>
      <c r="CS56" s="1">
        <f t="shared" si="48"/>
        <v>1.4482758620689655</v>
      </c>
      <c r="CU56" s="1">
        <f t="shared" si="49"/>
        <v>3</v>
      </c>
      <c r="CV56" s="1">
        <f t="shared" si="50"/>
        <v>5</v>
      </c>
      <c r="CW56" s="1">
        <f t="shared" si="51"/>
        <v>5</v>
      </c>
      <c r="CX56" s="1">
        <f t="shared" si="52"/>
        <v>2</v>
      </c>
      <c r="CY56" s="1">
        <f t="shared" si="53"/>
        <v>1</v>
      </c>
      <c r="CZ56" s="1">
        <f t="shared" si="54"/>
        <v>0</v>
      </c>
      <c r="DA56" s="1">
        <f t="shared" si="55"/>
        <v>3</v>
      </c>
      <c r="DB56" s="1">
        <f t="shared" si="56"/>
        <v>2</v>
      </c>
    </row>
    <row r="57" spans="1:106" ht="15.15" customHeight="1" x14ac:dyDescent="0.3">
      <c r="A57" s="4"/>
      <c r="B57" s="2">
        <f t="shared" ref="B57:D72" si="57">B19</f>
        <v>0</v>
      </c>
      <c r="C57" s="2">
        <f t="shared" si="57"/>
        <v>0</v>
      </c>
      <c r="D57" s="2">
        <f t="shared" si="57"/>
        <v>35</v>
      </c>
      <c r="E57" s="2">
        <f t="shared" ref="E57:I72" si="58">IF(E19=1,E$40,0)</f>
        <v>1</v>
      </c>
      <c r="F57" s="2">
        <f t="shared" si="58"/>
        <v>0</v>
      </c>
      <c r="G57" s="2">
        <f t="shared" si="58"/>
        <v>1</v>
      </c>
      <c r="H57" s="2">
        <f t="shared" si="58"/>
        <v>1</v>
      </c>
      <c r="I57" s="2">
        <f t="shared" si="58"/>
        <v>0</v>
      </c>
      <c r="J57" s="2"/>
      <c r="K57" s="2">
        <f t="shared" ref="K57:Q72" si="59">IF(K19=1,K$40,0)</f>
        <v>0</v>
      </c>
      <c r="L57" s="2">
        <f t="shared" si="59"/>
        <v>1</v>
      </c>
      <c r="M57" s="2">
        <f t="shared" si="59"/>
        <v>0</v>
      </c>
      <c r="N57" s="2">
        <f t="shared" si="59"/>
        <v>1</v>
      </c>
      <c r="O57" s="2">
        <f t="shared" si="59"/>
        <v>1</v>
      </c>
      <c r="P57" s="2">
        <f t="shared" si="59"/>
        <v>1</v>
      </c>
      <c r="Q57" s="2">
        <f t="shared" si="59"/>
        <v>1</v>
      </c>
      <c r="R57" s="2"/>
      <c r="S57" s="2">
        <f t="shared" si="25"/>
        <v>1</v>
      </c>
      <c r="T57" s="2"/>
      <c r="U57" s="2"/>
      <c r="V57" s="2">
        <f t="shared" si="26"/>
        <v>0</v>
      </c>
      <c r="W57" s="2">
        <f t="shared" si="27"/>
        <v>0</v>
      </c>
      <c r="X57" s="2">
        <f t="shared" si="28"/>
        <v>0</v>
      </c>
      <c r="Y57" s="2">
        <f t="shared" si="29"/>
        <v>0</v>
      </c>
      <c r="Z57" s="2">
        <f t="shared" si="30"/>
        <v>1</v>
      </c>
      <c r="AA57" s="2"/>
      <c r="AB57" s="2">
        <f t="shared" ref="AB57:AE72" si="60">IF(AB19=1,AB$40,0)</f>
        <v>0</v>
      </c>
      <c r="AC57" s="2">
        <f t="shared" si="60"/>
        <v>0</v>
      </c>
      <c r="AD57" s="2">
        <f t="shared" si="60"/>
        <v>0</v>
      </c>
      <c r="AE57" s="2">
        <f t="shared" si="60"/>
        <v>0</v>
      </c>
      <c r="AF57" s="2">
        <f t="shared" si="41"/>
        <v>0</v>
      </c>
      <c r="AG57" s="2">
        <f t="shared" si="42"/>
        <v>1</v>
      </c>
      <c r="AO57" s="2">
        <f t="shared" ref="AO57:AP72" si="61">IF(AO19&gt;1,AO$40,0)</f>
        <v>0</v>
      </c>
      <c r="AP57" s="2">
        <f t="shared" si="61"/>
        <v>0</v>
      </c>
      <c r="AQ57" s="2">
        <f t="shared" ref="AQ57:AU72" si="62">IF(AQ19=1,AQ$40,0)</f>
        <v>0</v>
      </c>
      <c r="AR57" s="2">
        <f t="shared" si="62"/>
        <v>2</v>
      </c>
      <c r="AS57" s="2">
        <f t="shared" si="62"/>
        <v>0</v>
      </c>
      <c r="AT57" s="2">
        <f t="shared" si="62"/>
        <v>0</v>
      </c>
      <c r="AU57" s="2">
        <f t="shared" si="62"/>
        <v>0</v>
      </c>
      <c r="AV57" s="2"/>
      <c r="AW57" s="2"/>
      <c r="AX57" s="2">
        <f t="shared" ref="AX57:AY72" si="63">IF(AX19=1,AX$40,0)</f>
        <v>0</v>
      </c>
      <c r="AY57" s="2">
        <f t="shared" si="63"/>
        <v>0</v>
      </c>
      <c r="AZ57" s="2"/>
      <c r="BA57" s="2"/>
      <c r="BB57" s="2">
        <f t="shared" ref="BB57:BG72" si="64">IF(BB19=1,BB$40,0)</f>
        <v>0</v>
      </c>
      <c r="BC57" s="2">
        <f t="shared" si="64"/>
        <v>1</v>
      </c>
      <c r="BD57" s="2">
        <f t="shared" si="64"/>
        <v>0</v>
      </c>
      <c r="BE57" s="2">
        <f t="shared" si="64"/>
        <v>1</v>
      </c>
      <c r="BF57" s="2">
        <f t="shared" si="64"/>
        <v>0</v>
      </c>
      <c r="BG57" s="2">
        <f t="shared" si="64"/>
        <v>1</v>
      </c>
      <c r="BH57" s="2"/>
      <c r="BI57" s="2"/>
      <c r="BJ57" s="2">
        <f t="shared" si="36"/>
        <v>1</v>
      </c>
      <c r="BK57" s="2">
        <f t="shared" si="37"/>
        <v>1</v>
      </c>
      <c r="BL57" s="2">
        <f t="shared" si="38"/>
        <v>1</v>
      </c>
      <c r="BW57" s="2">
        <f t="shared" ref="BW57:CJ72" si="65">IF(BW19=1,BW$40,0)</f>
        <v>0</v>
      </c>
      <c r="BX57" s="2">
        <f t="shared" si="65"/>
        <v>0</v>
      </c>
      <c r="BY57" s="2">
        <f t="shared" si="65"/>
        <v>0</v>
      </c>
      <c r="BZ57" s="2">
        <f t="shared" si="65"/>
        <v>1</v>
      </c>
      <c r="CA57" s="2">
        <f t="shared" si="65"/>
        <v>0</v>
      </c>
      <c r="CB57" s="2">
        <f t="shared" si="65"/>
        <v>0</v>
      </c>
      <c r="CC57" s="2">
        <f t="shared" si="65"/>
        <v>0</v>
      </c>
      <c r="CD57" s="2">
        <f t="shared" si="43"/>
        <v>0</v>
      </c>
      <c r="CE57" s="2">
        <f t="shared" si="65"/>
        <v>0</v>
      </c>
      <c r="CF57" s="2">
        <f t="shared" si="65"/>
        <v>0</v>
      </c>
      <c r="CG57" s="2">
        <f t="shared" si="65"/>
        <v>2</v>
      </c>
      <c r="CH57" s="2">
        <f t="shared" si="65"/>
        <v>0</v>
      </c>
      <c r="CI57" s="2">
        <f t="shared" si="65"/>
        <v>0</v>
      </c>
      <c r="CJ57" s="2">
        <f t="shared" si="65"/>
        <v>0</v>
      </c>
      <c r="CK57" s="2"/>
      <c r="CL57" s="2">
        <f t="shared" ref="CL57:CM72" si="66">IF(CL19=1,CL$40,0)</f>
        <v>0</v>
      </c>
      <c r="CM57" s="2">
        <f t="shared" si="66"/>
        <v>0</v>
      </c>
      <c r="CN57" s="2">
        <f t="shared" si="44"/>
        <v>1</v>
      </c>
      <c r="CO57" s="2">
        <f t="shared" si="45"/>
        <v>1</v>
      </c>
      <c r="CP57" s="15">
        <f t="shared" si="45"/>
        <v>0</v>
      </c>
      <c r="CQ57" s="16">
        <f t="shared" si="46"/>
        <v>24</v>
      </c>
      <c r="CR57" s="17">
        <f t="shared" si="47"/>
        <v>1.2068965517241379E-2</v>
      </c>
      <c r="CS57" s="1">
        <f t="shared" si="48"/>
        <v>0.28965517241379313</v>
      </c>
      <c r="CU57" s="1">
        <f t="shared" si="49"/>
        <v>3</v>
      </c>
      <c r="CV57" s="1">
        <f t="shared" si="50"/>
        <v>6</v>
      </c>
      <c r="CW57" s="1">
        <f t="shared" si="51"/>
        <v>2</v>
      </c>
      <c r="CX57" s="1">
        <f t="shared" si="52"/>
        <v>2</v>
      </c>
      <c r="CY57" s="1">
        <f t="shared" si="53"/>
        <v>6</v>
      </c>
      <c r="CZ57" s="1">
        <f t="shared" si="54"/>
        <v>1</v>
      </c>
      <c r="DA57" s="1">
        <f t="shared" si="55"/>
        <v>2</v>
      </c>
      <c r="DB57" s="1">
        <f t="shared" si="56"/>
        <v>2</v>
      </c>
    </row>
    <row r="58" spans="1:106" ht="15.15" customHeight="1" x14ac:dyDescent="0.3">
      <c r="A58" s="4"/>
      <c r="B58" s="2">
        <f t="shared" si="57"/>
        <v>0</v>
      </c>
      <c r="C58" s="2">
        <f t="shared" si="57"/>
        <v>0</v>
      </c>
      <c r="D58" s="2">
        <f t="shared" si="57"/>
        <v>175</v>
      </c>
      <c r="E58" s="2">
        <f t="shared" si="58"/>
        <v>1</v>
      </c>
      <c r="F58" s="2">
        <f t="shared" si="58"/>
        <v>3</v>
      </c>
      <c r="G58" s="2">
        <f t="shared" si="58"/>
        <v>0</v>
      </c>
      <c r="H58" s="2">
        <f t="shared" si="58"/>
        <v>1</v>
      </c>
      <c r="I58" s="2">
        <f t="shared" si="58"/>
        <v>0</v>
      </c>
      <c r="J58" s="2"/>
      <c r="K58" s="2">
        <f t="shared" si="59"/>
        <v>0</v>
      </c>
      <c r="L58" s="2">
        <f t="shared" si="59"/>
        <v>1</v>
      </c>
      <c r="M58" s="2">
        <f t="shared" si="59"/>
        <v>1</v>
      </c>
      <c r="N58" s="2">
        <f t="shared" si="59"/>
        <v>1</v>
      </c>
      <c r="O58" s="2">
        <f t="shared" si="59"/>
        <v>0</v>
      </c>
      <c r="P58" s="2">
        <f t="shared" si="59"/>
        <v>0</v>
      </c>
      <c r="Q58" s="2">
        <f t="shared" si="59"/>
        <v>1</v>
      </c>
      <c r="R58" s="2"/>
      <c r="S58" s="2">
        <f t="shared" si="25"/>
        <v>0</v>
      </c>
      <c r="T58" s="2"/>
      <c r="U58" s="2"/>
      <c r="V58" s="2">
        <f t="shared" si="26"/>
        <v>1</v>
      </c>
      <c r="W58" s="2">
        <f t="shared" si="27"/>
        <v>2</v>
      </c>
      <c r="X58" s="2">
        <f t="shared" si="28"/>
        <v>0</v>
      </c>
      <c r="Y58" s="2">
        <f t="shared" si="29"/>
        <v>0</v>
      </c>
      <c r="Z58" s="2">
        <f t="shared" si="30"/>
        <v>2</v>
      </c>
      <c r="AA58" s="2"/>
      <c r="AB58" s="2">
        <f t="shared" si="60"/>
        <v>0</v>
      </c>
      <c r="AC58" s="2">
        <f t="shared" si="60"/>
        <v>0</v>
      </c>
      <c r="AD58" s="2">
        <f t="shared" si="60"/>
        <v>0</v>
      </c>
      <c r="AE58" s="2">
        <f t="shared" si="60"/>
        <v>0</v>
      </c>
      <c r="AF58" s="2">
        <f t="shared" si="41"/>
        <v>1</v>
      </c>
      <c r="AG58" s="2">
        <f t="shared" si="42"/>
        <v>1</v>
      </c>
      <c r="AO58" s="2">
        <f t="shared" si="61"/>
        <v>2</v>
      </c>
      <c r="AP58" s="2">
        <f t="shared" si="61"/>
        <v>0</v>
      </c>
      <c r="AQ58" s="2">
        <f t="shared" si="62"/>
        <v>0</v>
      </c>
      <c r="AR58" s="2">
        <f t="shared" si="62"/>
        <v>2</v>
      </c>
      <c r="AS58" s="2">
        <f t="shared" si="62"/>
        <v>0</v>
      </c>
      <c r="AT58" s="2">
        <f t="shared" si="62"/>
        <v>2</v>
      </c>
      <c r="AU58" s="2">
        <f t="shared" si="62"/>
        <v>0</v>
      </c>
      <c r="AV58" s="2"/>
      <c r="AW58" s="2"/>
      <c r="AX58" s="2">
        <f t="shared" si="63"/>
        <v>1</v>
      </c>
      <c r="AY58" s="2">
        <f t="shared" si="63"/>
        <v>0</v>
      </c>
      <c r="AZ58" s="2"/>
      <c r="BA58" s="2"/>
      <c r="BB58" s="2">
        <f t="shared" si="64"/>
        <v>0</v>
      </c>
      <c r="BC58" s="2">
        <f t="shared" si="64"/>
        <v>1</v>
      </c>
      <c r="BD58" s="2">
        <f t="shared" si="64"/>
        <v>1</v>
      </c>
      <c r="BE58" s="2">
        <f t="shared" si="64"/>
        <v>1</v>
      </c>
      <c r="BF58" s="2">
        <f t="shared" si="64"/>
        <v>1</v>
      </c>
      <c r="BG58" s="2">
        <f t="shared" si="64"/>
        <v>1</v>
      </c>
      <c r="BH58" s="2"/>
      <c r="BI58" s="2"/>
      <c r="BJ58" s="2">
        <f t="shared" si="36"/>
        <v>2</v>
      </c>
      <c r="BK58" s="2">
        <f t="shared" si="37"/>
        <v>0</v>
      </c>
      <c r="BL58" s="2">
        <f t="shared" si="38"/>
        <v>1</v>
      </c>
      <c r="BW58" s="2">
        <f t="shared" si="65"/>
        <v>0</v>
      </c>
      <c r="BX58" s="2">
        <f t="shared" si="65"/>
        <v>0</v>
      </c>
      <c r="BY58" s="2">
        <f t="shared" si="65"/>
        <v>0</v>
      </c>
      <c r="BZ58" s="2">
        <f t="shared" si="65"/>
        <v>0</v>
      </c>
      <c r="CA58" s="2">
        <f t="shared" si="65"/>
        <v>0</v>
      </c>
      <c r="CB58" s="2">
        <f t="shared" si="65"/>
        <v>0</v>
      </c>
      <c r="CC58" s="2">
        <f t="shared" si="65"/>
        <v>0</v>
      </c>
      <c r="CD58" s="2">
        <f t="shared" si="43"/>
        <v>0</v>
      </c>
      <c r="CE58" s="2">
        <f t="shared" si="65"/>
        <v>1</v>
      </c>
      <c r="CF58" s="2">
        <f t="shared" si="65"/>
        <v>0</v>
      </c>
      <c r="CG58" s="2">
        <f t="shared" si="65"/>
        <v>2</v>
      </c>
      <c r="CH58" s="2">
        <f t="shared" si="65"/>
        <v>0</v>
      </c>
      <c r="CI58" s="2">
        <f t="shared" si="65"/>
        <v>0</v>
      </c>
      <c r="CJ58" s="2">
        <f t="shared" si="65"/>
        <v>0</v>
      </c>
      <c r="CK58" s="2"/>
      <c r="CL58" s="2">
        <f t="shared" si="66"/>
        <v>0</v>
      </c>
      <c r="CM58" s="2">
        <f t="shared" si="66"/>
        <v>1</v>
      </c>
      <c r="CN58" s="2">
        <f t="shared" si="44"/>
        <v>1</v>
      </c>
      <c r="CO58" s="2">
        <f t="shared" ref="CO58:CP72" si="67">IF(CO20=2,1,IF(CO20="5 Very Frequently",2,IF(CO20=4,2,IF(CO20=3,2,0))))</f>
        <v>2</v>
      </c>
      <c r="CP58" s="15">
        <f t="shared" si="67"/>
        <v>1</v>
      </c>
      <c r="CQ58" s="16">
        <f t="shared" si="46"/>
        <v>39</v>
      </c>
      <c r="CR58" s="17">
        <f t="shared" si="47"/>
        <v>6.0344827586206899E-2</v>
      </c>
      <c r="CS58" s="1">
        <f t="shared" si="48"/>
        <v>2.353448275862069</v>
      </c>
      <c r="CU58" s="1">
        <f t="shared" si="49"/>
        <v>5</v>
      </c>
      <c r="CV58" s="1">
        <f t="shared" si="50"/>
        <v>4</v>
      </c>
      <c r="CW58" s="1">
        <f t="shared" si="51"/>
        <v>9</v>
      </c>
      <c r="CX58" s="1">
        <f t="shared" si="52"/>
        <v>4</v>
      </c>
      <c r="CY58" s="1">
        <f t="shared" si="53"/>
        <v>9</v>
      </c>
      <c r="CZ58" s="1">
        <f t="shared" si="54"/>
        <v>0</v>
      </c>
      <c r="DA58" s="1">
        <f t="shared" si="55"/>
        <v>3</v>
      </c>
      <c r="DB58" s="1">
        <f t="shared" si="56"/>
        <v>5</v>
      </c>
    </row>
    <row r="59" spans="1:106" ht="15.15" customHeight="1" x14ac:dyDescent="0.3">
      <c r="A59" s="4"/>
      <c r="B59" s="2">
        <f t="shared" si="57"/>
        <v>0</v>
      </c>
      <c r="C59" s="2">
        <f t="shared" si="57"/>
        <v>0</v>
      </c>
      <c r="D59" s="2">
        <f t="shared" si="57"/>
        <v>65</v>
      </c>
      <c r="E59" s="2">
        <f t="shared" si="58"/>
        <v>1</v>
      </c>
      <c r="F59" s="2">
        <f t="shared" si="58"/>
        <v>3</v>
      </c>
      <c r="G59" s="2">
        <f t="shared" si="58"/>
        <v>1</v>
      </c>
      <c r="H59" s="2">
        <f t="shared" si="58"/>
        <v>1</v>
      </c>
      <c r="I59" s="2">
        <f t="shared" si="58"/>
        <v>0</v>
      </c>
      <c r="J59" s="2"/>
      <c r="K59" s="2">
        <f t="shared" si="59"/>
        <v>0</v>
      </c>
      <c r="L59" s="2">
        <f t="shared" si="59"/>
        <v>1</v>
      </c>
      <c r="M59" s="2">
        <f t="shared" si="59"/>
        <v>1</v>
      </c>
      <c r="N59" s="2">
        <f t="shared" si="59"/>
        <v>1</v>
      </c>
      <c r="O59" s="2">
        <f t="shared" si="59"/>
        <v>1</v>
      </c>
      <c r="P59" s="2">
        <f t="shared" si="59"/>
        <v>0</v>
      </c>
      <c r="Q59" s="2">
        <f t="shared" si="59"/>
        <v>1</v>
      </c>
      <c r="R59" s="2"/>
      <c r="S59" s="2">
        <f t="shared" si="25"/>
        <v>1</v>
      </c>
      <c r="T59" s="2"/>
      <c r="U59" s="2"/>
      <c r="V59" s="2">
        <f t="shared" si="26"/>
        <v>1</v>
      </c>
      <c r="W59" s="2">
        <f t="shared" si="27"/>
        <v>1</v>
      </c>
      <c r="X59" s="2">
        <f t="shared" si="28"/>
        <v>0</v>
      </c>
      <c r="Y59" s="2">
        <f t="shared" si="29"/>
        <v>0</v>
      </c>
      <c r="Z59" s="2">
        <f t="shared" si="30"/>
        <v>2</v>
      </c>
      <c r="AA59" s="2"/>
      <c r="AB59" s="2">
        <f t="shared" si="60"/>
        <v>0</v>
      </c>
      <c r="AC59" s="2">
        <f t="shared" si="60"/>
        <v>0</v>
      </c>
      <c r="AD59" s="2">
        <f t="shared" si="60"/>
        <v>0</v>
      </c>
      <c r="AE59" s="2">
        <f t="shared" si="60"/>
        <v>1</v>
      </c>
      <c r="AF59" s="2">
        <f t="shared" si="41"/>
        <v>0</v>
      </c>
      <c r="AG59" s="2">
        <f t="shared" si="42"/>
        <v>1</v>
      </c>
      <c r="AO59" s="2">
        <f t="shared" si="61"/>
        <v>0</v>
      </c>
      <c r="AP59" s="2">
        <f t="shared" si="61"/>
        <v>0</v>
      </c>
      <c r="AQ59" s="2">
        <f t="shared" si="62"/>
        <v>0</v>
      </c>
      <c r="AR59" s="2">
        <f t="shared" si="62"/>
        <v>2</v>
      </c>
      <c r="AS59" s="2">
        <f t="shared" si="62"/>
        <v>1</v>
      </c>
      <c r="AT59" s="2">
        <f t="shared" si="62"/>
        <v>2</v>
      </c>
      <c r="AU59" s="2">
        <f t="shared" si="62"/>
        <v>1</v>
      </c>
      <c r="AV59" s="2"/>
      <c r="AW59" s="2"/>
      <c r="AX59" s="2">
        <f t="shared" si="63"/>
        <v>0</v>
      </c>
      <c r="AY59" s="2">
        <f t="shared" si="63"/>
        <v>0</v>
      </c>
      <c r="AZ59" s="2"/>
      <c r="BA59" s="2"/>
      <c r="BB59" s="2">
        <f t="shared" si="64"/>
        <v>2</v>
      </c>
      <c r="BC59" s="2">
        <f t="shared" si="64"/>
        <v>1</v>
      </c>
      <c r="BD59" s="2">
        <f t="shared" si="64"/>
        <v>1</v>
      </c>
      <c r="BE59" s="2">
        <f t="shared" si="64"/>
        <v>1</v>
      </c>
      <c r="BF59" s="2">
        <f t="shared" si="64"/>
        <v>1</v>
      </c>
      <c r="BG59" s="2">
        <f t="shared" si="64"/>
        <v>1</v>
      </c>
      <c r="BH59" s="2"/>
      <c r="BI59" s="2"/>
      <c r="BJ59" s="2">
        <f t="shared" si="36"/>
        <v>1</v>
      </c>
      <c r="BK59" s="2">
        <f t="shared" si="37"/>
        <v>1</v>
      </c>
      <c r="BL59" s="2">
        <f t="shared" si="38"/>
        <v>1</v>
      </c>
      <c r="BW59" s="2">
        <f t="shared" si="65"/>
        <v>1</v>
      </c>
      <c r="BX59" s="2">
        <f t="shared" si="65"/>
        <v>0</v>
      </c>
      <c r="BY59" s="2">
        <f t="shared" si="65"/>
        <v>0</v>
      </c>
      <c r="BZ59" s="2">
        <f t="shared" si="65"/>
        <v>0</v>
      </c>
      <c r="CA59" s="2">
        <f t="shared" si="65"/>
        <v>1</v>
      </c>
      <c r="CB59" s="2">
        <f t="shared" si="65"/>
        <v>1</v>
      </c>
      <c r="CC59" s="2">
        <f t="shared" si="65"/>
        <v>0</v>
      </c>
      <c r="CD59" s="2">
        <f>IF(SUM(CE59:CJ59)&gt;0,0,IF(CD21=1,CD$40,0))</f>
        <v>0</v>
      </c>
      <c r="CE59" s="2">
        <f t="shared" si="65"/>
        <v>0</v>
      </c>
      <c r="CF59" s="2">
        <f t="shared" si="65"/>
        <v>0</v>
      </c>
      <c r="CG59" s="2">
        <f t="shared" si="65"/>
        <v>2</v>
      </c>
      <c r="CH59" s="2">
        <f t="shared" si="65"/>
        <v>0</v>
      </c>
      <c r="CI59" s="2">
        <f t="shared" si="65"/>
        <v>0</v>
      </c>
      <c r="CJ59" s="2">
        <f t="shared" si="65"/>
        <v>0</v>
      </c>
      <c r="CK59" s="2"/>
      <c r="CL59" s="2">
        <f t="shared" si="66"/>
        <v>0</v>
      </c>
      <c r="CM59" s="2">
        <f t="shared" si="66"/>
        <v>0</v>
      </c>
      <c r="CN59" s="2">
        <f t="shared" si="44"/>
        <v>1</v>
      </c>
      <c r="CO59" s="2">
        <f t="shared" si="67"/>
        <v>2</v>
      </c>
      <c r="CP59" s="15">
        <f t="shared" si="67"/>
        <v>2</v>
      </c>
      <c r="CQ59" s="16">
        <f t="shared" si="46"/>
        <v>44</v>
      </c>
      <c r="CR59" s="17">
        <f t="shared" si="47"/>
        <v>2.2413793103448276E-2</v>
      </c>
      <c r="CS59" s="1">
        <f t="shared" si="48"/>
        <v>0.98620689655172411</v>
      </c>
      <c r="CU59" s="1">
        <f t="shared" si="49"/>
        <v>6</v>
      </c>
      <c r="CV59" s="1">
        <f t="shared" si="50"/>
        <v>6</v>
      </c>
      <c r="CW59" s="1">
        <f t="shared" si="51"/>
        <v>6</v>
      </c>
      <c r="CX59" s="1">
        <f t="shared" si="52"/>
        <v>6</v>
      </c>
      <c r="CY59" s="1">
        <f t="shared" si="53"/>
        <v>10</v>
      </c>
      <c r="CZ59" s="1">
        <f t="shared" si="54"/>
        <v>3</v>
      </c>
      <c r="DA59" s="1">
        <f t="shared" si="55"/>
        <v>2</v>
      </c>
      <c r="DB59" s="1">
        <f t="shared" si="56"/>
        <v>5</v>
      </c>
    </row>
    <row r="60" spans="1:106" ht="15.15" customHeight="1" x14ac:dyDescent="0.3">
      <c r="A60" s="4"/>
      <c r="B60" s="2">
        <f t="shared" si="57"/>
        <v>0</v>
      </c>
      <c r="C60" s="2">
        <f t="shared" si="57"/>
        <v>0</v>
      </c>
      <c r="D60" s="2">
        <f t="shared" si="57"/>
        <v>80</v>
      </c>
      <c r="E60" s="2">
        <f t="shared" si="58"/>
        <v>1</v>
      </c>
      <c r="F60" s="2">
        <f t="shared" si="58"/>
        <v>3</v>
      </c>
      <c r="G60" s="2">
        <f t="shared" si="58"/>
        <v>0</v>
      </c>
      <c r="H60" s="2">
        <f t="shared" si="58"/>
        <v>0</v>
      </c>
      <c r="I60" s="2">
        <f t="shared" si="58"/>
        <v>0</v>
      </c>
      <c r="J60" s="2"/>
      <c r="K60" s="2">
        <f t="shared" si="59"/>
        <v>0</v>
      </c>
      <c r="L60" s="2">
        <f t="shared" si="59"/>
        <v>1</v>
      </c>
      <c r="M60" s="2">
        <f t="shared" si="59"/>
        <v>1</v>
      </c>
      <c r="N60" s="2">
        <f t="shared" si="59"/>
        <v>1</v>
      </c>
      <c r="O60" s="2">
        <f t="shared" si="59"/>
        <v>1</v>
      </c>
      <c r="P60" s="2">
        <f t="shared" si="59"/>
        <v>1</v>
      </c>
      <c r="Q60" s="2">
        <f t="shared" si="59"/>
        <v>1</v>
      </c>
      <c r="R60" s="2"/>
      <c r="S60" s="2">
        <f t="shared" si="25"/>
        <v>1</v>
      </c>
      <c r="T60" s="2"/>
      <c r="U60" s="2"/>
      <c r="V60" s="2">
        <f t="shared" si="26"/>
        <v>1</v>
      </c>
      <c r="W60" s="2">
        <f t="shared" si="27"/>
        <v>2</v>
      </c>
      <c r="X60" s="2">
        <f t="shared" si="28"/>
        <v>0</v>
      </c>
      <c r="Y60" s="2">
        <f t="shared" si="29"/>
        <v>0</v>
      </c>
      <c r="Z60" s="2">
        <f t="shared" si="30"/>
        <v>0</v>
      </c>
      <c r="AA60" s="2"/>
      <c r="AB60" s="2">
        <f t="shared" si="60"/>
        <v>0</v>
      </c>
      <c r="AC60" s="2">
        <f t="shared" si="60"/>
        <v>0</v>
      </c>
      <c r="AD60" s="2">
        <f t="shared" si="60"/>
        <v>0</v>
      </c>
      <c r="AE60" s="2">
        <f t="shared" si="60"/>
        <v>0</v>
      </c>
      <c r="AF60" s="2">
        <f t="shared" si="41"/>
        <v>1</v>
      </c>
      <c r="AG60" s="2">
        <f t="shared" si="42"/>
        <v>0</v>
      </c>
      <c r="AO60" s="2">
        <f t="shared" si="61"/>
        <v>2</v>
      </c>
      <c r="AP60" s="2">
        <f t="shared" si="61"/>
        <v>0</v>
      </c>
      <c r="AQ60" s="2">
        <f t="shared" si="62"/>
        <v>0</v>
      </c>
      <c r="AR60" s="2">
        <f t="shared" si="62"/>
        <v>2</v>
      </c>
      <c r="AS60" s="2">
        <f t="shared" si="62"/>
        <v>1</v>
      </c>
      <c r="AT60" s="2">
        <f t="shared" si="62"/>
        <v>0</v>
      </c>
      <c r="AU60" s="2">
        <f t="shared" si="62"/>
        <v>0</v>
      </c>
      <c r="AV60" s="2"/>
      <c r="AW60" s="2"/>
      <c r="AX60" s="2">
        <f t="shared" si="63"/>
        <v>0</v>
      </c>
      <c r="AY60" s="2">
        <f t="shared" si="63"/>
        <v>0</v>
      </c>
      <c r="AZ60" s="2"/>
      <c r="BA60" s="2"/>
      <c r="BB60" s="2">
        <f t="shared" si="64"/>
        <v>0</v>
      </c>
      <c r="BC60" s="2">
        <f t="shared" si="64"/>
        <v>1</v>
      </c>
      <c r="BD60" s="2">
        <f t="shared" si="64"/>
        <v>1</v>
      </c>
      <c r="BE60" s="2">
        <f t="shared" si="64"/>
        <v>1</v>
      </c>
      <c r="BF60" s="2">
        <f t="shared" si="64"/>
        <v>1</v>
      </c>
      <c r="BG60" s="2">
        <f t="shared" si="64"/>
        <v>1</v>
      </c>
      <c r="BH60" s="2"/>
      <c r="BI60" s="2"/>
      <c r="BJ60" s="2">
        <f t="shared" si="36"/>
        <v>2</v>
      </c>
      <c r="BK60" s="2">
        <f t="shared" si="37"/>
        <v>0</v>
      </c>
      <c r="BL60" s="2">
        <f t="shared" si="38"/>
        <v>1</v>
      </c>
      <c r="BW60" s="2">
        <f t="shared" si="65"/>
        <v>0</v>
      </c>
      <c r="BX60" s="2">
        <f t="shared" si="65"/>
        <v>0</v>
      </c>
      <c r="BY60" s="2">
        <f t="shared" si="65"/>
        <v>0</v>
      </c>
      <c r="BZ60" s="2">
        <f t="shared" si="65"/>
        <v>0</v>
      </c>
      <c r="CA60" s="2">
        <f t="shared" si="65"/>
        <v>0</v>
      </c>
      <c r="CB60" s="2">
        <f t="shared" si="65"/>
        <v>1</v>
      </c>
      <c r="CC60" s="2">
        <f t="shared" si="65"/>
        <v>0</v>
      </c>
      <c r="CD60" s="2">
        <f t="shared" si="43"/>
        <v>0</v>
      </c>
      <c r="CE60" s="2">
        <f t="shared" si="65"/>
        <v>1</v>
      </c>
      <c r="CF60" s="2">
        <f t="shared" si="65"/>
        <v>0</v>
      </c>
      <c r="CG60" s="2">
        <f t="shared" si="65"/>
        <v>0</v>
      </c>
      <c r="CH60" s="2">
        <f t="shared" si="65"/>
        <v>0</v>
      </c>
      <c r="CI60" s="2">
        <f t="shared" si="65"/>
        <v>0</v>
      </c>
      <c r="CJ60" s="2">
        <f t="shared" si="65"/>
        <v>0</v>
      </c>
      <c r="CK60" s="2"/>
      <c r="CL60" s="2">
        <f t="shared" si="66"/>
        <v>0</v>
      </c>
      <c r="CM60" s="2">
        <f t="shared" si="66"/>
        <v>0</v>
      </c>
      <c r="CN60" s="2">
        <f t="shared" si="44"/>
        <v>1</v>
      </c>
      <c r="CO60" s="2">
        <f t="shared" si="67"/>
        <v>2</v>
      </c>
      <c r="CP60" s="15">
        <f t="shared" si="67"/>
        <v>2</v>
      </c>
      <c r="CQ60" s="16">
        <f t="shared" si="46"/>
        <v>35</v>
      </c>
      <c r="CR60" s="17">
        <f t="shared" si="47"/>
        <v>2.7586206896551724E-2</v>
      </c>
      <c r="CS60" s="1">
        <f t="shared" si="48"/>
        <v>0.96551724137931028</v>
      </c>
      <c r="CU60" s="1">
        <f t="shared" si="49"/>
        <v>4</v>
      </c>
      <c r="CV60" s="1">
        <f t="shared" si="50"/>
        <v>7</v>
      </c>
      <c r="CW60" s="1">
        <f t="shared" si="51"/>
        <v>6</v>
      </c>
      <c r="CX60" s="1">
        <f t="shared" si="52"/>
        <v>3</v>
      </c>
      <c r="CY60" s="1">
        <f t="shared" si="53"/>
        <v>8</v>
      </c>
      <c r="CZ60" s="1">
        <f t="shared" si="54"/>
        <v>1</v>
      </c>
      <c r="DA60" s="1">
        <f t="shared" si="55"/>
        <v>1</v>
      </c>
      <c r="DB60" s="1">
        <f t="shared" si="56"/>
        <v>5</v>
      </c>
    </row>
    <row r="61" spans="1:106" ht="15.15" customHeight="1" x14ac:dyDescent="0.3">
      <c r="A61" s="4"/>
      <c r="B61" s="2">
        <f t="shared" si="57"/>
        <v>0</v>
      </c>
      <c r="C61" s="2">
        <f t="shared" si="57"/>
        <v>0</v>
      </c>
      <c r="D61" s="2">
        <f t="shared" si="57"/>
        <v>50</v>
      </c>
      <c r="E61" s="2">
        <f t="shared" si="58"/>
        <v>1</v>
      </c>
      <c r="F61" s="2">
        <f t="shared" si="58"/>
        <v>3</v>
      </c>
      <c r="G61" s="2">
        <f t="shared" si="58"/>
        <v>0</v>
      </c>
      <c r="H61" s="2">
        <f t="shared" si="58"/>
        <v>1</v>
      </c>
      <c r="I61" s="2">
        <f t="shared" si="58"/>
        <v>0</v>
      </c>
      <c r="J61" s="2"/>
      <c r="K61" s="2">
        <f t="shared" si="59"/>
        <v>0</v>
      </c>
      <c r="L61" s="2">
        <f t="shared" si="59"/>
        <v>1</v>
      </c>
      <c r="M61" s="2">
        <f t="shared" si="59"/>
        <v>0</v>
      </c>
      <c r="N61" s="2">
        <f t="shared" si="59"/>
        <v>1</v>
      </c>
      <c r="O61" s="2">
        <f t="shared" si="59"/>
        <v>1</v>
      </c>
      <c r="P61" s="2">
        <f t="shared" si="59"/>
        <v>1</v>
      </c>
      <c r="Q61" s="2">
        <f t="shared" si="59"/>
        <v>1</v>
      </c>
      <c r="R61" s="2"/>
      <c r="S61" s="2">
        <f t="shared" si="25"/>
        <v>1</v>
      </c>
      <c r="T61" s="2"/>
      <c r="U61" s="2"/>
      <c r="V61" s="2">
        <f t="shared" si="26"/>
        <v>1</v>
      </c>
      <c r="W61" s="2">
        <f t="shared" si="27"/>
        <v>1</v>
      </c>
      <c r="X61" s="2">
        <f t="shared" si="28"/>
        <v>0</v>
      </c>
      <c r="Y61" s="2">
        <f t="shared" si="29"/>
        <v>0</v>
      </c>
      <c r="Z61" s="2">
        <f t="shared" si="30"/>
        <v>1</v>
      </c>
      <c r="AA61" s="2"/>
      <c r="AB61" s="2">
        <f t="shared" si="60"/>
        <v>0</v>
      </c>
      <c r="AC61" s="2">
        <f t="shared" si="60"/>
        <v>0</v>
      </c>
      <c r="AD61" s="2">
        <f t="shared" si="60"/>
        <v>1</v>
      </c>
      <c r="AE61" s="2">
        <f t="shared" si="60"/>
        <v>0</v>
      </c>
      <c r="AF61" s="2">
        <f t="shared" si="41"/>
        <v>1</v>
      </c>
      <c r="AG61" s="2">
        <f t="shared" si="42"/>
        <v>1</v>
      </c>
      <c r="AO61" s="2">
        <f t="shared" si="61"/>
        <v>0</v>
      </c>
      <c r="AP61" s="2">
        <f t="shared" si="61"/>
        <v>0</v>
      </c>
      <c r="AQ61" s="2">
        <f t="shared" si="62"/>
        <v>0</v>
      </c>
      <c r="AR61" s="2">
        <f t="shared" si="62"/>
        <v>2</v>
      </c>
      <c r="AS61" s="2">
        <f t="shared" si="62"/>
        <v>0</v>
      </c>
      <c r="AT61" s="2">
        <f t="shared" si="62"/>
        <v>2</v>
      </c>
      <c r="AU61" s="2">
        <f t="shared" si="62"/>
        <v>1</v>
      </c>
      <c r="AV61" s="2"/>
      <c r="AW61" s="2"/>
      <c r="AX61" s="2">
        <f t="shared" si="63"/>
        <v>0</v>
      </c>
      <c r="AY61" s="2">
        <f t="shared" si="63"/>
        <v>1</v>
      </c>
      <c r="AZ61" s="2"/>
      <c r="BA61" s="2"/>
      <c r="BB61" s="2">
        <f t="shared" si="64"/>
        <v>0</v>
      </c>
      <c r="BC61" s="2">
        <f t="shared" si="64"/>
        <v>1</v>
      </c>
      <c r="BD61" s="2">
        <f t="shared" si="64"/>
        <v>1</v>
      </c>
      <c r="BE61" s="2">
        <f t="shared" si="64"/>
        <v>1</v>
      </c>
      <c r="BF61" s="2">
        <f t="shared" si="64"/>
        <v>1</v>
      </c>
      <c r="BG61" s="2">
        <f t="shared" si="64"/>
        <v>0</v>
      </c>
      <c r="BH61" s="2"/>
      <c r="BI61" s="2"/>
      <c r="BJ61" s="2">
        <f t="shared" si="36"/>
        <v>1</v>
      </c>
      <c r="BK61" s="2">
        <f t="shared" si="37"/>
        <v>0</v>
      </c>
      <c r="BL61" s="2">
        <f t="shared" si="38"/>
        <v>1</v>
      </c>
      <c r="BW61" s="2">
        <f t="shared" si="65"/>
        <v>1</v>
      </c>
      <c r="BX61" s="2">
        <f t="shared" si="65"/>
        <v>0</v>
      </c>
      <c r="BY61" s="2">
        <f t="shared" si="65"/>
        <v>0</v>
      </c>
      <c r="BZ61" s="2">
        <f t="shared" si="65"/>
        <v>1</v>
      </c>
      <c r="CA61" s="2">
        <f t="shared" si="65"/>
        <v>1</v>
      </c>
      <c r="CB61" s="2">
        <f t="shared" si="65"/>
        <v>0</v>
      </c>
      <c r="CC61" s="2">
        <f t="shared" si="65"/>
        <v>0</v>
      </c>
      <c r="CD61" s="2">
        <f t="shared" si="43"/>
        <v>0</v>
      </c>
      <c r="CE61" s="2">
        <f t="shared" si="65"/>
        <v>0</v>
      </c>
      <c r="CF61" s="2">
        <f t="shared" si="65"/>
        <v>0</v>
      </c>
      <c r="CG61" s="2">
        <f t="shared" si="65"/>
        <v>2</v>
      </c>
      <c r="CH61" s="2">
        <f t="shared" si="65"/>
        <v>0</v>
      </c>
      <c r="CI61" s="2">
        <f t="shared" si="65"/>
        <v>0</v>
      </c>
      <c r="CJ61" s="2">
        <f t="shared" si="65"/>
        <v>0</v>
      </c>
      <c r="CK61" s="2"/>
      <c r="CL61" s="2">
        <f t="shared" si="66"/>
        <v>0</v>
      </c>
      <c r="CM61" s="2">
        <f t="shared" si="66"/>
        <v>0</v>
      </c>
      <c r="CN61" s="2">
        <f t="shared" si="44"/>
        <v>1</v>
      </c>
      <c r="CO61" s="2">
        <f t="shared" si="67"/>
        <v>2</v>
      </c>
      <c r="CP61" s="15">
        <f t="shared" si="67"/>
        <v>2</v>
      </c>
      <c r="CQ61" s="16">
        <f t="shared" si="46"/>
        <v>39</v>
      </c>
      <c r="CR61" s="17">
        <f t="shared" si="47"/>
        <v>1.7241379310344827E-2</v>
      </c>
      <c r="CS61" s="1">
        <f t="shared" si="48"/>
        <v>0.67241379310344829</v>
      </c>
      <c r="CU61" s="1">
        <f t="shared" si="49"/>
        <v>5</v>
      </c>
      <c r="CV61" s="1">
        <f t="shared" si="50"/>
        <v>6</v>
      </c>
      <c r="CW61" s="1">
        <f t="shared" si="51"/>
        <v>6</v>
      </c>
      <c r="CX61" s="1">
        <f t="shared" si="52"/>
        <v>5</v>
      </c>
      <c r="CY61" s="1">
        <f t="shared" si="53"/>
        <v>7</v>
      </c>
      <c r="CZ61" s="1">
        <f t="shared" si="54"/>
        <v>3</v>
      </c>
      <c r="DA61" s="1">
        <f t="shared" si="55"/>
        <v>2</v>
      </c>
      <c r="DB61" s="1">
        <f t="shared" si="56"/>
        <v>5</v>
      </c>
    </row>
    <row r="62" spans="1:106" ht="15.15" customHeight="1" x14ac:dyDescent="0.3">
      <c r="A62" s="4"/>
      <c r="B62" s="2">
        <f t="shared" si="57"/>
        <v>0</v>
      </c>
      <c r="C62" s="2">
        <f t="shared" si="57"/>
        <v>0</v>
      </c>
      <c r="D62" s="2">
        <f t="shared" si="57"/>
        <v>100</v>
      </c>
      <c r="E62" s="2">
        <f t="shared" si="58"/>
        <v>1</v>
      </c>
      <c r="F62" s="2">
        <f t="shared" si="58"/>
        <v>3</v>
      </c>
      <c r="G62" s="2">
        <f t="shared" si="58"/>
        <v>0</v>
      </c>
      <c r="H62" s="2">
        <f t="shared" si="58"/>
        <v>1</v>
      </c>
      <c r="I62" s="2">
        <f t="shared" si="58"/>
        <v>0</v>
      </c>
      <c r="J62" s="2"/>
      <c r="K62" s="2">
        <f t="shared" si="59"/>
        <v>0</v>
      </c>
      <c r="L62" s="2">
        <f t="shared" si="59"/>
        <v>1</v>
      </c>
      <c r="M62" s="2">
        <f t="shared" si="59"/>
        <v>1</v>
      </c>
      <c r="N62" s="2">
        <f t="shared" si="59"/>
        <v>1</v>
      </c>
      <c r="O62" s="2">
        <f t="shared" si="59"/>
        <v>1</v>
      </c>
      <c r="P62" s="2">
        <f t="shared" si="59"/>
        <v>1</v>
      </c>
      <c r="Q62" s="2">
        <f t="shared" si="59"/>
        <v>1</v>
      </c>
      <c r="R62" s="2"/>
      <c r="S62" s="2">
        <f t="shared" si="25"/>
        <v>1</v>
      </c>
      <c r="T62" s="2"/>
      <c r="U62" s="2"/>
      <c r="V62" s="2">
        <f t="shared" si="26"/>
        <v>1</v>
      </c>
      <c r="W62" s="2">
        <f t="shared" si="27"/>
        <v>2</v>
      </c>
      <c r="X62" s="2">
        <f t="shared" si="28"/>
        <v>0</v>
      </c>
      <c r="Y62" s="2">
        <f t="shared" si="29"/>
        <v>0</v>
      </c>
      <c r="Z62" s="2">
        <f t="shared" si="30"/>
        <v>2</v>
      </c>
      <c r="AA62" s="2"/>
      <c r="AB62" s="2">
        <f t="shared" si="60"/>
        <v>0</v>
      </c>
      <c r="AC62" s="2">
        <f t="shared" si="60"/>
        <v>0</v>
      </c>
      <c r="AD62" s="2">
        <f t="shared" si="60"/>
        <v>0</v>
      </c>
      <c r="AE62" s="2">
        <f t="shared" si="60"/>
        <v>0</v>
      </c>
      <c r="AF62" s="2">
        <f t="shared" si="41"/>
        <v>1</v>
      </c>
      <c r="AG62" s="2">
        <f t="shared" si="42"/>
        <v>1</v>
      </c>
      <c r="AO62" s="2">
        <f t="shared" si="61"/>
        <v>2</v>
      </c>
      <c r="AP62" s="2">
        <f t="shared" si="61"/>
        <v>0</v>
      </c>
      <c r="AQ62" s="2">
        <f t="shared" si="62"/>
        <v>0</v>
      </c>
      <c r="AR62" s="2">
        <f t="shared" si="62"/>
        <v>2</v>
      </c>
      <c r="AS62" s="2">
        <f t="shared" si="62"/>
        <v>0</v>
      </c>
      <c r="AT62" s="2">
        <f t="shared" si="62"/>
        <v>0</v>
      </c>
      <c r="AU62" s="2">
        <f t="shared" si="62"/>
        <v>0</v>
      </c>
      <c r="AV62" s="2"/>
      <c r="AW62" s="2"/>
      <c r="AX62" s="2">
        <f t="shared" si="63"/>
        <v>0</v>
      </c>
      <c r="AY62" s="2">
        <f t="shared" si="63"/>
        <v>0</v>
      </c>
      <c r="AZ62" s="2"/>
      <c r="BA62" s="2"/>
      <c r="BB62" s="2">
        <f t="shared" si="64"/>
        <v>0</v>
      </c>
      <c r="BC62" s="2">
        <f t="shared" si="64"/>
        <v>1</v>
      </c>
      <c r="BD62" s="2">
        <f t="shared" si="64"/>
        <v>1</v>
      </c>
      <c r="BE62" s="2">
        <f t="shared" si="64"/>
        <v>1</v>
      </c>
      <c r="BF62" s="2">
        <f t="shared" si="64"/>
        <v>1</v>
      </c>
      <c r="BG62" s="2">
        <f t="shared" si="64"/>
        <v>0</v>
      </c>
      <c r="BH62" s="2"/>
      <c r="BI62" s="2"/>
      <c r="BJ62" s="2">
        <f t="shared" si="36"/>
        <v>2</v>
      </c>
      <c r="BK62" s="2">
        <f t="shared" si="37"/>
        <v>0</v>
      </c>
      <c r="BL62" s="2">
        <f t="shared" si="38"/>
        <v>1</v>
      </c>
      <c r="BW62" s="2">
        <f t="shared" si="65"/>
        <v>0</v>
      </c>
      <c r="BX62" s="2">
        <f t="shared" si="65"/>
        <v>0</v>
      </c>
      <c r="BY62" s="2">
        <f t="shared" si="65"/>
        <v>0</v>
      </c>
      <c r="BZ62" s="2">
        <f t="shared" si="65"/>
        <v>1</v>
      </c>
      <c r="CA62" s="2">
        <f t="shared" si="65"/>
        <v>0</v>
      </c>
      <c r="CB62" s="2">
        <f t="shared" si="65"/>
        <v>0</v>
      </c>
      <c r="CC62" s="2">
        <f t="shared" si="65"/>
        <v>2</v>
      </c>
      <c r="CD62" s="2">
        <f t="shared" si="43"/>
        <v>0</v>
      </c>
      <c r="CE62" s="2">
        <f t="shared" si="65"/>
        <v>0</v>
      </c>
      <c r="CF62" s="2">
        <f t="shared" si="65"/>
        <v>0</v>
      </c>
      <c r="CG62" s="2">
        <f t="shared" si="65"/>
        <v>2</v>
      </c>
      <c r="CH62" s="2">
        <f t="shared" si="65"/>
        <v>0</v>
      </c>
      <c r="CI62" s="2">
        <f t="shared" si="65"/>
        <v>0</v>
      </c>
      <c r="CJ62" s="2">
        <f t="shared" si="65"/>
        <v>0</v>
      </c>
      <c r="CK62" s="2"/>
      <c r="CL62" s="2">
        <f t="shared" si="66"/>
        <v>0</v>
      </c>
      <c r="CM62" s="2">
        <f t="shared" si="66"/>
        <v>0</v>
      </c>
      <c r="CN62" s="2">
        <f t="shared" si="44"/>
        <v>0</v>
      </c>
      <c r="CO62" s="2">
        <f t="shared" si="67"/>
        <v>2</v>
      </c>
      <c r="CP62" s="15">
        <f t="shared" si="67"/>
        <v>2</v>
      </c>
      <c r="CQ62" s="16">
        <f t="shared" si="46"/>
        <v>39</v>
      </c>
      <c r="CR62" s="17">
        <f t="shared" si="47"/>
        <v>3.4482758620689655E-2</v>
      </c>
      <c r="CS62" s="1">
        <f t="shared" si="48"/>
        <v>1.3448275862068966</v>
      </c>
      <c r="CU62" s="1">
        <f t="shared" si="49"/>
        <v>5</v>
      </c>
      <c r="CV62" s="1">
        <f t="shared" si="50"/>
        <v>7</v>
      </c>
      <c r="CW62" s="1">
        <f t="shared" si="51"/>
        <v>9</v>
      </c>
      <c r="CX62" s="1">
        <f t="shared" si="52"/>
        <v>2</v>
      </c>
      <c r="CY62" s="1">
        <f t="shared" si="53"/>
        <v>7</v>
      </c>
      <c r="CZ62" s="1">
        <f t="shared" si="54"/>
        <v>3</v>
      </c>
      <c r="DA62" s="1">
        <f t="shared" si="55"/>
        <v>2</v>
      </c>
      <c r="DB62" s="1">
        <f t="shared" si="56"/>
        <v>4</v>
      </c>
    </row>
    <row r="63" spans="1:106" ht="15.15" customHeight="1" x14ac:dyDescent="0.3">
      <c r="A63" s="4"/>
      <c r="B63" s="2">
        <f t="shared" si="57"/>
        <v>0</v>
      </c>
      <c r="C63" s="2">
        <f t="shared" si="57"/>
        <v>0</v>
      </c>
      <c r="D63" s="2">
        <f t="shared" si="57"/>
        <v>75</v>
      </c>
      <c r="E63" s="2">
        <f t="shared" si="58"/>
        <v>1</v>
      </c>
      <c r="F63" s="2">
        <f t="shared" si="58"/>
        <v>3</v>
      </c>
      <c r="G63" s="2">
        <f t="shared" si="58"/>
        <v>0</v>
      </c>
      <c r="H63" s="2">
        <f t="shared" si="58"/>
        <v>0</v>
      </c>
      <c r="I63" s="2">
        <f t="shared" si="58"/>
        <v>0</v>
      </c>
      <c r="J63" s="2"/>
      <c r="K63" s="2">
        <f t="shared" si="59"/>
        <v>0</v>
      </c>
      <c r="L63" s="2">
        <f t="shared" si="59"/>
        <v>0</v>
      </c>
      <c r="M63" s="2">
        <f t="shared" si="59"/>
        <v>0</v>
      </c>
      <c r="N63" s="2">
        <f t="shared" si="59"/>
        <v>0</v>
      </c>
      <c r="O63" s="2">
        <f t="shared" si="59"/>
        <v>0</v>
      </c>
      <c r="P63" s="2">
        <f t="shared" si="59"/>
        <v>0</v>
      </c>
      <c r="Q63" s="2">
        <f t="shared" si="59"/>
        <v>1</v>
      </c>
      <c r="R63" s="2"/>
      <c r="S63" s="2">
        <f t="shared" si="25"/>
        <v>0</v>
      </c>
      <c r="T63" s="2"/>
      <c r="U63" s="2"/>
      <c r="V63" s="2">
        <f t="shared" si="26"/>
        <v>0</v>
      </c>
      <c r="W63" s="2">
        <f t="shared" si="27"/>
        <v>1</v>
      </c>
      <c r="X63" s="2">
        <f t="shared" si="28"/>
        <v>0</v>
      </c>
      <c r="Y63" s="2">
        <f t="shared" si="29"/>
        <v>0</v>
      </c>
      <c r="Z63" s="2">
        <f t="shared" si="30"/>
        <v>0</v>
      </c>
      <c r="AA63" s="2"/>
      <c r="AB63" s="2">
        <f t="shared" si="60"/>
        <v>0</v>
      </c>
      <c r="AC63" s="2">
        <f t="shared" si="60"/>
        <v>0</v>
      </c>
      <c r="AD63" s="2">
        <f t="shared" si="60"/>
        <v>0</v>
      </c>
      <c r="AE63" s="2">
        <f t="shared" si="60"/>
        <v>1</v>
      </c>
      <c r="AF63" s="2">
        <f t="shared" si="41"/>
        <v>2</v>
      </c>
      <c r="AG63" s="2">
        <f t="shared" si="42"/>
        <v>0</v>
      </c>
      <c r="AO63" s="2">
        <f t="shared" si="61"/>
        <v>0</v>
      </c>
      <c r="AP63" s="2">
        <f t="shared" si="61"/>
        <v>0</v>
      </c>
      <c r="AQ63" s="2">
        <f t="shared" si="62"/>
        <v>0</v>
      </c>
      <c r="AR63" s="2">
        <f t="shared" si="62"/>
        <v>0</v>
      </c>
      <c r="AS63" s="2">
        <f t="shared" si="62"/>
        <v>1</v>
      </c>
      <c r="AT63" s="2">
        <f t="shared" si="62"/>
        <v>0</v>
      </c>
      <c r="AU63" s="2">
        <f t="shared" si="62"/>
        <v>0</v>
      </c>
      <c r="AV63" s="2"/>
      <c r="AW63" s="2"/>
      <c r="AX63" s="2">
        <f t="shared" si="63"/>
        <v>0</v>
      </c>
      <c r="AY63" s="2">
        <f t="shared" si="63"/>
        <v>0</v>
      </c>
      <c r="AZ63" s="2"/>
      <c r="BA63" s="2"/>
      <c r="BB63" s="2">
        <f t="shared" si="64"/>
        <v>2</v>
      </c>
      <c r="BC63" s="2">
        <f t="shared" si="64"/>
        <v>1</v>
      </c>
      <c r="BD63" s="2">
        <f t="shared" si="64"/>
        <v>1</v>
      </c>
      <c r="BE63" s="2">
        <f t="shared" si="64"/>
        <v>0</v>
      </c>
      <c r="BF63" s="2">
        <f t="shared" si="64"/>
        <v>0</v>
      </c>
      <c r="BG63" s="2">
        <f t="shared" si="64"/>
        <v>0</v>
      </c>
      <c r="BH63" s="2"/>
      <c r="BI63" s="2"/>
      <c r="BJ63" s="2">
        <f t="shared" si="36"/>
        <v>0</v>
      </c>
      <c r="BK63" s="2">
        <f t="shared" si="37"/>
        <v>0</v>
      </c>
      <c r="BL63" s="2">
        <f t="shared" si="38"/>
        <v>1</v>
      </c>
      <c r="BW63" s="2">
        <f t="shared" si="65"/>
        <v>0</v>
      </c>
      <c r="BX63" s="2">
        <f t="shared" si="65"/>
        <v>0</v>
      </c>
      <c r="BY63" s="2">
        <f t="shared" si="65"/>
        <v>0</v>
      </c>
      <c r="BZ63" s="2">
        <f t="shared" si="65"/>
        <v>0</v>
      </c>
      <c r="CA63" s="2">
        <f t="shared" si="65"/>
        <v>0</v>
      </c>
      <c r="CB63" s="2">
        <f t="shared" si="65"/>
        <v>0</v>
      </c>
      <c r="CC63" s="2">
        <f t="shared" si="65"/>
        <v>0</v>
      </c>
      <c r="CD63" s="2">
        <f t="shared" si="43"/>
        <v>0</v>
      </c>
      <c r="CE63" s="2">
        <f t="shared" si="65"/>
        <v>1</v>
      </c>
      <c r="CF63" s="2">
        <f t="shared" si="65"/>
        <v>0</v>
      </c>
      <c r="CG63" s="2">
        <f t="shared" si="65"/>
        <v>2</v>
      </c>
      <c r="CH63" s="2">
        <f t="shared" si="65"/>
        <v>0</v>
      </c>
      <c r="CI63" s="2">
        <f t="shared" si="65"/>
        <v>0</v>
      </c>
      <c r="CJ63" s="2">
        <f t="shared" si="65"/>
        <v>0</v>
      </c>
      <c r="CK63" s="2"/>
      <c r="CL63" s="2">
        <f t="shared" si="66"/>
        <v>0</v>
      </c>
      <c r="CM63" s="2">
        <f t="shared" si="66"/>
        <v>0</v>
      </c>
      <c r="CN63" s="2">
        <f t="shared" si="44"/>
        <v>0</v>
      </c>
      <c r="CO63" s="2">
        <f t="shared" si="67"/>
        <v>0</v>
      </c>
      <c r="CP63" s="15">
        <f t="shared" si="67"/>
        <v>0</v>
      </c>
      <c r="CQ63" s="16">
        <f t="shared" si="46"/>
        <v>18</v>
      </c>
      <c r="CR63" s="17">
        <f t="shared" si="47"/>
        <v>2.5862068965517241E-2</v>
      </c>
      <c r="CS63" s="1">
        <f t="shared" si="48"/>
        <v>0.46551724137931033</v>
      </c>
      <c r="CU63" s="1">
        <f t="shared" si="49"/>
        <v>4</v>
      </c>
      <c r="CV63" s="1">
        <f t="shared" si="50"/>
        <v>1</v>
      </c>
      <c r="CW63" s="1">
        <f t="shared" si="51"/>
        <v>4</v>
      </c>
      <c r="CX63" s="1">
        <f t="shared" si="52"/>
        <v>1</v>
      </c>
      <c r="CY63" s="1">
        <f t="shared" si="53"/>
        <v>5</v>
      </c>
      <c r="CZ63" s="1">
        <f t="shared" si="54"/>
        <v>0</v>
      </c>
      <c r="DA63" s="1">
        <f t="shared" si="55"/>
        <v>3</v>
      </c>
      <c r="DB63" s="1">
        <f t="shared" si="56"/>
        <v>0</v>
      </c>
    </row>
    <row r="64" spans="1:106" ht="15.15" customHeight="1" x14ac:dyDescent="0.3">
      <c r="A64" s="4"/>
      <c r="B64" s="2">
        <f t="shared" si="57"/>
        <v>0</v>
      </c>
      <c r="C64" s="2">
        <f t="shared" si="57"/>
        <v>0</v>
      </c>
      <c r="D64" s="2">
        <f t="shared" si="57"/>
        <v>125</v>
      </c>
      <c r="E64" s="2">
        <f t="shared" si="58"/>
        <v>1</v>
      </c>
      <c r="F64" s="2">
        <f t="shared" si="58"/>
        <v>0</v>
      </c>
      <c r="G64" s="2">
        <f t="shared" si="58"/>
        <v>0</v>
      </c>
      <c r="H64" s="2">
        <f t="shared" si="58"/>
        <v>0</v>
      </c>
      <c r="I64" s="2">
        <f t="shared" si="58"/>
        <v>0</v>
      </c>
      <c r="J64" s="2"/>
      <c r="K64" s="2">
        <f t="shared" si="59"/>
        <v>0</v>
      </c>
      <c r="L64" s="2">
        <f t="shared" si="59"/>
        <v>1</v>
      </c>
      <c r="M64" s="2">
        <f t="shared" si="59"/>
        <v>0</v>
      </c>
      <c r="N64" s="2">
        <f t="shared" si="59"/>
        <v>0</v>
      </c>
      <c r="O64" s="2">
        <f t="shared" si="59"/>
        <v>0</v>
      </c>
      <c r="P64" s="2">
        <f t="shared" si="59"/>
        <v>0</v>
      </c>
      <c r="Q64" s="2">
        <f t="shared" si="59"/>
        <v>1</v>
      </c>
      <c r="R64" s="2"/>
      <c r="S64" s="2">
        <f t="shared" si="25"/>
        <v>1</v>
      </c>
      <c r="T64" s="2"/>
      <c r="U64" s="2"/>
      <c r="V64" s="2">
        <f t="shared" si="26"/>
        <v>0</v>
      </c>
      <c r="W64" s="2">
        <f t="shared" si="27"/>
        <v>0</v>
      </c>
      <c r="X64" s="2">
        <f t="shared" si="28"/>
        <v>0</v>
      </c>
      <c r="Y64" s="2">
        <f t="shared" si="29"/>
        <v>0</v>
      </c>
      <c r="Z64" s="2">
        <f t="shared" si="30"/>
        <v>1</v>
      </c>
      <c r="AA64" s="2"/>
      <c r="AB64" s="2">
        <f t="shared" si="60"/>
        <v>0</v>
      </c>
      <c r="AC64" s="2">
        <f t="shared" si="60"/>
        <v>0</v>
      </c>
      <c r="AD64" s="2">
        <f t="shared" si="60"/>
        <v>0</v>
      </c>
      <c r="AE64" s="2">
        <f t="shared" si="60"/>
        <v>1</v>
      </c>
      <c r="AF64" s="2">
        <f t="shared" si="41"/>
        <v>0</v>
      </c>
      <c r="AG64" s="2">
        <f t="shared" si="42"/>
        <v>1</v>
      </c>
      <c r="AO64" s="2">
        <f t="shared" si="61"/>
        <v>0</v>
      </c>
      <c r="AP64" s="2">
        <f t="shared" si="61"/>
        <v>0</v>
      </c>
      <c r="AQ64" s="2">
        <f t="shared" si="62"/>
        <v>0</v>
      </c>
      <c r="AR64" s="2">
        <f t="shared" si="62"/>
        <v>2</v>
      </c>
      <c r="AS64" s="2">
        <f t="shared" si="62"/>
        <v>0</v>
      </c>
      <c r="AT64" s="2">
        <f t="shared" si="62"/>
        <v>0</v>
      </c>
      <c r="AU64" s="2">
        <f t="shared" si="62"/>
        <v>0</v>
      </c>
      <c r="AV64" s="2"/>
      <c r="AW64" s="2"/>
      <c r="AX64" s="2">
        <f t="shared" si="63"/>
        <v>1</v>
      </c>
      <c r="AY64" s="2">
        <f t="shared" si="63"/>
        <v>0</v>
      </c>
      <c r="AZ64" s="2"/>
      <c r="BA64" s="2"/>
      <c r="BB64" s="2">
        <f t="shared" si="64"/>
        <v>0</v>
      </c>
      <c r="BC64" s="2">
        <f t="shared" si="64"/>
        <v>1</v>
      </c>
      <c r="BD64" s="2">
        <f t="shared" si="64"/>
        <v>0</v>
      </c>
      <c r="BE64" s="2">
        <f t="shared" si="64"/>
        <v>1</v>
      </c>
      <c r="BF64" s="2">
        <f t="shared" si="64"/>
        <v>1</v>
      </c>
      <c r="BG64" s="2">
        <f t="shared" si="64"/>
        <v>1</v>
      </c>
      <c r="BH64" s="2"/>
      <c r="BI64" s="2"/>
      <c r="BJ64" s="2">
        <f t="shared" si="36"/>
        <v>1</v>
      </c>
      <c r="BK64" s="2">
        <f t="shared" si="37"/>
        <v>1</v>
      </c>
      <c r="BL64" s="2">
        <f t="shared" si="38"/>
        <v>1</v>
      </c>
      <c r="BW64" s="2">
        <f t="shared" si="65"/>
        <v>1</v>
      </c>
      <c r="BX64" s="2">
        <f t="shared" si="65"/>
        <v>0</v>
      </c>
      <c r="BY64" s="2">
        <f t="shared" si="65"/>
        <v>0</v>
      </c>
      <c r="BZ64" s="2">
        <f t="shared" si="65"/>
        <v>0</v>
      </c>
      <c r="CA64" s="2">
        <f t="shared" si="65"/>
        <v>0</v>
      </c>
      <c r="CB64" s="2">
        <f t="shared" si="65"/>
        <v>1</v>
      </c>
      <c r="CC64" s="2">
        <f t="shared" si="65"/>
        <v>0</v>
      </c>
      <c r="CD64" s="2">
        <f t="shared" si="43"/>
        <v>0</v>
      </c>
      <c r="CE64" s="2">
        <f t="shared" si="65"/>
        <v>0</v>
      </c>
      <c r="CF64" s="2">
        <f t="shared" si="65"/>
        <v>0</v>
      </c>
      <c r="CG64" s="2">
        <f t="shared" si="65"/>
        <v>0</v>
      </c>
      <c r="CH64" s="2">
        <f t="shared" si="65"/>
        <v>0</v>
      </c>
      <c r="CI64" s="2">
        <f t="shared" si="65"/>
        <v>0</v>
      </c>
      <c r="CJ64" s="2">
        <f t="shared" si="65"/>
        <v>0</v>
      </c>
      <c r="CK64" s="2"/>
      <c r="CL64" s="2">
        <f t="shared" si="66"/>
        <v>0</v>
      </c>
      <c r="CM64" s="2">
        <f t="shared" si="66"/>
        <v>0</v>
      </c>
      <c r="CN64" s="2">
        <f t="shared" si="44"/>
        <v>0</v>
      </c>
      <c r="CO64" s="2">
        <f t="shared" si="67"/>
        <v>2</v>
      </c>
      <c r="CP64" s="15">
        <f t="shared" si="67"/>
        <v>0</v>
      </c>
      <c r="CQ64" s="16">
        <f t="shared" si="46"/>
        <v>21</v>
      </c>
      <c r="CR64" s="17">
        <f t="shared" si="47"/>
        <v>4.3103448275862072E-2</v>
      </c>
      <c r="CS64" s="1">
        <f t="shared" si="48"/>
        <v>0.90517241379310354</v>
      </c>
      <c r="CU64" s="1">
        <f t="shared" si="49"/>
        <v>1</v>
      </c>
      <c r="CV64" s="1">
        <f t="shared" si="50"/>
        <v>3</v>
      </c>
      <c r="CW64" s="1">
        <f t="shared" si="51"/>
        <v>3</v>
      </c>
      <c r="CX64" s="1">
        <f t="shared" si="52"/>
        <v>2</v>
      </c>
      <c r="CY64" s="1">
        <f t="shared" si="53"/>
        <v>8</v>
      </c>
      <c r="CZ64" s="1">
        <f t="shared" si="54"/>
        <v>2</v>
      </c>
      <c r="DA64" s="1">
        <f t="shared" si="55"/>
        <v>0</v>
      </c>
      <c r="DB64" s="1">
        <f t="shared" si="56"/>
        <v>2</v>
      </c>
    </row>
    <row r="65" spans="1:106" ht="15.15" customHeight="1" x14ac:dyDescent="0.3">
      <c r="A65" s="4"/>
      <c r="B65" s="2">
        <f t="shared" si="57"/>
        <v>0</v>
      </c>
      <c r="C65" s="2">
        <f t="shared" si="57"/>
        <v>0</v>
      </c>
      <c r="D65" s="2">
        <f t="shared" si="57"/>
        <v>40</v>
      </c>
      <c r="E65" s="2">
        <f t="shared" si="58"/>
        <v>1</v>
      </c>
      <c r="F65" s="2">
        <f t="shared" si="58"/>
        <v>0</v>
      </c>
      <c r="G65" s="2">
        <f t="shared" si="58"/>
        <v>1</v>
      </c>
      <c r="H65" s="2">
        <f t="shared" si="58"/>
        <v>1</v>
      </c>
      <c r="I65" s="2">
        <f t="shared" si="58"/>
        <v>0</v>
      </c>
      <c r="J65" s="2"/>
      <c r="K65" s="2">
        <f t="shared" si="59"/>
        <v>0</v>
      </c>
      <c r="L65" s="2">
        <f t="shared" si="59"/>
        <v>0</v>
      </c>
      <c r="M65" s="2">
        <f t="shared" si="59"/>
        <v>1</v>
      </c>
      <c r="N65" s="2">
        <f t="shared" si="59"/>
        <v>0</v>
      </c>
      <c r="O65" s="2">
        <f t="shared" si="59"/>
        <v>0</v>
      </c>
      <c r="P65" s="2">
        <f t="shared" si="59"/>
        <v>0</v>
      </c>
      <c r="Q65" s="2">
        <f t="shared" si="59"/>
        <v>1</v>
      </c>
      <c r="R65" s="2"/>
      <c r="S65" s="2">
        <f t="shared" si="25"/>
        <v>1</v>
      </c>
      <c r="T65" s="2"/>
      <c r="U65" s="2"/>
      <c r="V65" s="2">
        <f t="shared" si="26"/>
        <v>1</v>
      </c>
      <c r="W65" s="2">
        <f t="shared" si="27"/>
        <v>0</v>
      </c>
      <c r="X65" s="2">
        <f t="shared" si="28"/>
        <v>0</v>
      </c>
      <c r="Y65" s="2">
        <f t="shared" si="29"/>
        <v>0</v>
      </c>
      <c r="Z65" s="2">
        <f t="shared" si="30"/>
        <v>2</v>
      </c>
      <c r="AA65" s="2"/>
      <c r="AB65" s="2">
        <f t="shared" si="60"/>
        <v>0</v>
      </c>
      <c r="AC65" s="2">
        <f t="shared" si="60"/>
        <v>0</v>
      </c>
      <c r="AD65" s="2">
        <f t="shared" si="60"/>
        <v>0</v>
      </c>
      <c r="AE65" s="2">
        <f t="shared" si="60"/>
        <v>0</v>
      </c>
      <c r="AF65" s="2">
        <f t="shared" si="41"/>
        <v>0</v>
      </c>
      <c r="AG65" s="2">
        <f t="shared" si="42"/>
        <v>1</v>
      </c>
      <c r="AO65" s="2">
        <f t="shared" si="61"/>
        <v>0</v>
      </c>
      <c r="AP65" s="2">
        <f t="shared" si="61"/>
        <v>0</v>
      </c>
      <c r="AQ65" s="2">
        <f t="shared" si="62"/>
        <v>0</v>
      </c>
      <c r="AR65" s="2">
        <f t="shared" si="62"/>
        <v>2</v>
      </c>
      <c r="AS65" s="2">
        <f t="shared" si="62"/>
        <v>0</v>
      </c>
      <c r="AT65" s="2">
        <f t="shared" si="62"/>
        <v>2</v>
      </c>
      <c r="AU65" s="2">
        <f t="shared" si="62"/>
        <v>0</v>
      </c>
      <c r="AV65" s="2"/>
      <c r="AW65" s="2"/>
      <c r="AX65" s="2">
        <f t="shared" si="63"/>
        <v>0</v>
      </c>
      <c r="AY65" s="2">
        <f t="shared" si="63"/>
        <v>0</v>
      </c>
      <c r="AZ65" s="2"/>
      <c r="BA65" s="2"/>
      <c r="BB65" s="2">
        <f t="shared" si="64"/>
        <v>0</v>
      </c>
      <c r="BC65" s="2">
        <f t="shared" si="64"/>
        <v>1</v>
      </c>
      <c r="BD65" s="2">
        <f t="shared" si="64"/>
        <v>0</v>
      </c>
      <c r="BE65" s="2">
        <f t="shared" si="64"/>
        <v>1</v>
      </c>
      <c r="BF65" s="2">
        <f t="shared" si="64"/>
        <v>0</v>
      </c>
      <c r="BG65" s="2">
        <f t="shared" si="64"/>
        <v>0</v>
      </c>
      <c r="BH65" s="2"/>
      <c r="BI65" s="2"/>
      <c r="BJ65" s="2">
        <f t="shared" si="36"/>
        <v>2</v>
      </c>
      <c r="BK65" s="2">
        <f t="shared" si="37"/>
        <v>1</v>
      </c>
      <c r="BL65" s="2">
        <f t="shared" si="38"/>
        <v>1</v>
      </c>
      <c r="BW65" s="2">
        <f t="shared" si="65"/>
        <v>1</v>
      </c>
      <c r="BX65" s="2">
        <f t="shared" si="65"/>
        <v>0</v>
      </c>
      <c r="BY65" s="2">
        <f t="shared" si="65"/>
        <v>0</v>
      </c>
      <c r="BZ65" s="2">
        <f t="shared" si="65"/>
        <v>0</v>
      </c>
      <c r="CA65" s="2">
        <f t="shared" si="65"/>
        <v>0</v>
      </c>
      <c r="CB65" s="2">
        <f t="shared" si="65"/>
        <v>0</v>
      </c>
      <c r="CC65" s="2">
        <f t="shared" si="65"/>
        <v>0</v>
      </c>
      <c r="CD65" s="2">
        <f t="shared" si="43"/>
        <v>0</v>
      </c>
      <c r="CE65" s="2">
        <f t="shared" si="65"/>
        <v>0</v>
      </c>
      <c r="CF65" s="2">
        <f t="shared" si="65"/>
        <v>0</v>
      </c>
      <c r="CG65" s="2">
        <f t="shared" si="65"/>
        <v>0</v>
      </c>
      <c r="CH65" s="2">
        <f t="shared" si="65"/>
        <v>0</v>
      </c>
      <c r="CI65" s="2">
        <f t="shared" si="65"/>
        <v>0</v>
      </c>
      <c r="CJ65" s="2">
        <f t="shared" si="65"/>
        <v>0</v>
      </c>
      <c r="CK65" s="2"/>
      <c r="CL65" s="2">
        <f t="shared" si="66"/>
        <v>0</v>
      </c>
      <c r="CM65" s="2">
        <f t="shared" si="66"/>
        <v>0</v>
      </c>
      <c r="CN65" s="2">
        <f t="shared" si="44"/>
        <v>0</v>
      </c>
      <c r="CO65" s="2">
        <f t="shared" si="67"/>
        <v>1</v>
      </c>
      <c r="CP65" s="15">
        <f t="shared" si="67"/>
        <v>0</v>
      </c>
      <c r="CQ65" s="16">
        <f t="shared" si="46"/>
        <v>22</v>
      </c>
      <c r="CR65" s="17">
        <f t="shared" si="47"/>
        <v>1.3793103448275862E-2</v>
      </c>
      <c r="CS65" s="1">
        <f t="shared" si="48"/>
        <v>0.30344827586206896</v>
      </c>
      <c r="CU65" s="1">
        <f t="shared" si="49"/>
        <v>3</v>
      </c>
      <c r="CV65" s="1">
        <f t="shared" si="50"/>
        <v>3</v>
      </c>
      <c r="CW65" s="1">
        <f t="shared" si="51"/>
        <v>4</v>
      </c>
      <c r="CX65" s="1">
        <f t="shared" si="52"/>
        <v>4</v>
      </c>
      <c r="CY65" s="1">
        <f t="shared" si="53"/>
        <v>6</v>
      </c>
      <c r="CZ65" s="1">
        <f t="shared" si="54"/>
        <v>1</v>
      </c>
      <c r="DA65" s="1">
        <f t="shared" si="55"/>
        <v>0</v>
      </c>
      <c r="DB65" s="1">
        <f t="shared" si="56"/>
        <v>1</v>
      </c>
    </row>
    <row r="66" spans="1:106" ht="15.15" customHeight="1" x14ac:dyDescent="0.3">
      <c r="A66" s="4"/>
      <c r="B66" s="2">
        <f t="shared" si="57"/>
        <v>0</v>
      </c>
      <c r="C66" s="2">
        <f t="shared" si="57"/>
        <v>0</v>
      </c>
      <c r="D66" s="2">
        <f t="shared" si="57"/>
        <v>200</v>
      </c>
      <c r="E66" s="2">
        <f t="shared" si="58"/>
        <v>1</v>
      </c>
      <c r="F66" s="2">
        <f t="shared" si="58"/>
        <v>3</v>
      </c>
      <c r="G66" s="2">
        <f t="shared" si="58"/>
        <v>0</v>
      </c>
      <c r="H66" s="2">
        <f t="shared" si="58"/>
        <v>0</v>
      </c>
      <c r="I66" s="2">
        <f t="shared" si="58"/>
        <v>0</v>
      </c>
      <c r="J66" s="2"/>
      <c r="K66" s="2">
        <f t="shared" si="59"/>
        <v>0</v>
      </c>
      <c r="L66" s="2">
        <f t="shared" si="59"/>
        <v>1</v>
      </c>
      <c r="M66" s="2">
        <f t="shared" si="59"/>
        <v>1</v>
      </c>
      <c r="N66" s="2">
        <f t="shared" si="59"/>
        <v>1</v>
      </c>
      <c r="O66" s="2">
        <f t="shared" si="59"/>
        <v>1</v>
      </c>
      <c r="P66" s="2">
        <f t="shared" si="59"/>
        <v>1</v>
      </c>
      <c r="Q66" s="2">
        <f t="shared" si="59"/>
        <v>1</v>
      </c>
      <c r="R66" s="2"/>
      <c r="S66" s="2">
        <f t="shared" si="25"/>
        <v>0</v>
      </c>
      <c r="T66" s="2"/>
      <c r="U66" s="2"/>
      <c r="V66" s="2">
        <f t="shared" si="26"/>
        <v>1</v>
      </c>
      <c r="W66" s="2">
        <f t="shared" si="27"/>
        <v>2</v>
      </c>
      <c r="X66" s="2">
        <f t="shared" si="28"/>
        <v>0</v>
      </c>
      <c r="Y66" s="2">
        <f t="shared" si="29"/>
        <v>0</v>
      </c>
      <c r="Z66" s="2">
        <f t="shared" si="30"/>
        <v>2</v>
      </c>
      <c r="AA66" s="2"/>
      <c r="AB66" s="2">
        <f t="shared" si="60"/>
        <v>0</v>
      </c>
      <c r="AC66" s="2">
        <f t="shared" si="60"/>
        <v>0</v>
      </c>
      <c r="AD66" s="2">
        <f t="shared" si="60"/>
        <v>1</v>
      </c>
      <c r="AE66" s="2">
        <f t="shared" si="60"/>
        <v>0</v>
      </c>
      <c r="AF66" s="2">
        <f t="shared" si="41"/>
        <v>1</v>
      </c>
      <c r="AG66" s="2">
        <f t="shared" si="42"/>
        <v>1</v>
      </c>
      <c r="AO66" s="2">
        <f t="shared" si="61"/>
        <v>2</v>
      </c>
      <c r="AP66" s="2">
        <f t="shared" si="61"/>
        <v>0</v>
      </c>
      <c r="AQ66" s="2">
        <f t="shared" si="62"/>
        <v>0</v>
      </c>
      <c r="AR66" s="2">
        <f t="shared" si="62"/>
        <v>2</v>
      </c>
      <c r="AS66" s="2">
        <f t="shared" si="62"/>
        <v>0</v>
      </c>
      <c r="AT66" s="2">
        <f t="shared" si="62"/>
        <v>2</v>
      </c>
      <c r="AU66" s="2">
        <f t="shared" si="62"/>
        <v>0</v>
      </c>
      <c r="AV66" s="2"/>
      <c r="AW66" s="2"/>
      <c r="AX66" s="2">
        <f t="shared" si="63"/>
        <v>0</v>
      </c>
      <c r="AY66" s="2">
        <f t="shared" si="63"/>
        <v>0</v>
      </c>
      <c r="AZ66" s="2"/>
      <c r="BA66" s="2"/>
      <c r="BB66" s="2">
        <f t="shared" si="64"/>
        <v>0</v>
      </c>
      <c r="BC66" s="2">
        <f t="shared" si="64"/>
        <v>0</v>
      </c>
      <c r="BD66" s="2">
        <f t="shared" si="64"/>
        <v>1</v>
      </c>
      <c r="BE66" s="2">
        <f t="shared" si="64"/>
        <v>1</v>
      </c>
      <c r="BF66" s="2">
        <f t="shared" si="64"/>
        <v>1</v>
      </c>
      <c r="BG66" s="2">
        <f t="shared" si="64"/>
        <v>1</v>
      </c>
      <c r="BH66" s="2"/>
      <c r="BI66" s="2"/>
      <c r="BJ66" s="2">
        <f t="shared" si="36"/>
        <v>1</v>
      </c>
      <c r="BK66" s="2">
        <f t="shared" si="37"/>
        <v>1</v>
      </c>
      <c r="BL66" s="2">
        <f t="shared" si="38"/>
        <v>1</v>
      </c>
      <c r="BW66" s="2">
        <f t="shared" si="65"/>
        <v>0</v>
      </c>
      <c r="BX66" s="2">
        <f t="shared" si="65"/>
        <v>2</v>
      </c>
      <c r="BY66" s="2">
        <f t="shared" si="65"/>
        <v>0</v>
      </c>
      <c r="BZ66" s="2">
        <f t="shared" si="65"/>
        <v>0</v>
      </c>
      <c r="CA66" s="2">
        <f t="shared" si="65"/>
        <v>0</v>
      </c>
      <c r="CB66" s="2">
        <f t="shared" si="65"/>
        <v>0</v>
      </c>
      <c r="CC66" s="2">
        <f t="shared" si="65"/>
        <v>0</v>
      </c>
      <c r="CD66" s="2">
        <f t="shared" si="43"/>
        <v>0</v>
      </c>
      <c r="CE66" s="2">
        <f t="shared" si="65"/>
        <v>0</v>
      </c>
      <c r="CF66" s="2">
        <f t="shared" si="65"/>
        <v>0</v>
      </c>
      <c r="CG66" s="2">
        <f t="shared" si="65"/>
        <v>2</v>
      </c>
      <c r="CH66" s="2">
        <f t="shared" si="65"/>
        <v>0</v>
      </c>
      <c r="CI66" s="2">
        <f t="shared" si="65"/>
        <v>0</v>
      </c>
      <c r="CJ66" s="2">
        <f t="shared" si="65"/>
        <v>0</v>
      </c>
      <c r="CK66" s="2"/>
      <c r="CL66" s="2">
        <f t="shared" si="66"/>
        <v>0</v>
      </c>
      <c r="CM66" s="2">
        <f t="shared" si="66"/>
        <v>0</v>
      </c>
      <c r="CN66" s="2">
        <f t="shared" si="44"/>
        <v>1</v>
      </c>
      <c r="CO66" s="2">
        <f t="shared" si="67"/>
        <v>2</v>
      </c>
      <c r="CP66" s="15">
        <f t="shared" si="67"/>
        <v>0</v>
      </c>
      <c r="CQ66" s="16">
        <f t="shared" si="46"/>
        <v>38</v>
      </c>
      <c r="CR66" s="17">
        <f t="shared" si="47"/>
        <v>6.8965517241379309E-2</v>
      </c>
      <c r="CS66" s="1">
        <f t="shared" si="48"/>
        <v>2.6206896551724137</v>
      </c>
      <c r="CU66" s="1">
        <f t="shared" si="49"/>
        <v>4</v>
      </c>
      <c r="CV66" s="1">
        <f t="shared" si="50"/>
        <v>6</v>
      </c>
      <c r="CW66" s="1">
        <f t="shared" si="51"/>
        <v>10</v>
      </c>
      <c r="CX66" s="1">
        <f t="shared" si="52"/>
        <v>4</v>
      </c>
      <c r="CY66" s="1">
        <f t="shared" si="53"/>
        <v>7</v>
      </c>
      <c r="CZ66" s="1">
        <f t="shared" si="54"/>
        <v>2</v>
      </c>
      <c r="DA66" s="1">
        <f t="shared" si="55"/>
        <v>2</v>
      </c>
      <c r="DB66" s="1">
        <f t="shared" si="56"/>
        <v>3</v>
      </c>
    </row>
    <row r="67" spans="1:106" ht="15.15" customHeight="1" x14ac:dyDescent="0.3">
      <c r="A67" s="4"/>
      <c r="B67" s="2">
        <f t="shared" si="57"/>
        <v>0</v>
      </c>
      <c r="C67" s="2">
        <f t="shared" si="57"/>
        <v>0</v>
      </c>
      <c r="D67" s="2">
        <f t="shared" si="57"/>
        <v>35</v>
      </c>
      <c r="E67" s="2">
        <f t="shared" si="58"/>
        <v>1</v>
      </c>
      <c r="F67" s="2">
        <f t="shared" si="58"/>
        <v>3</v>
      </c>
      <c r="G67" s="2">
        <f t="shared" si="58"/>
        <v>1</v>
      </c>
      <c r="H67" s="2">
        <f t="shared" si="58"/>
        <v>0</v>
      </c>
      <c r="I67" s="2">
        <f t="shared" si="58"/>
        <v>0</v>
      </c>
      <c r="J67" s="2"/>
      <c r="K67" s="2">
        <f t="shared" si="59"/>
        <v>0</v>
      </c>
      <c r="L67" s="2">
        <f t="shared" si="59"/>
        <v>1</v>
      </c>
      <c r="M67" s="2">
        <f t="shared" si="59"/>
        <v>1</v>
      </c>
      <c r="N67" s="2">
        <f t="shared" si="59"/>
        <v>1</v>
      </c>
      <c r="O67" s="2">
        <f t="shared" si="59"/>
        <v>1</v>
      </c>
      <c r="P67" s="2">
        <f t="shared" si="59"/>
        <v>1</v>
      </c>
      <c r="Q67" s="2">
        <f t="shared" si="59"/>
        <v>1</v>
      </c>
      <c r="R67" s="2"/>
      <c r="S67" s="2">
        <f t="shared" si="25"/>
        <v>1</v>
      </c>
      <c r="T67" s="2"/>
      <c r="U67" s="2"/>
      <c r="V67" s="2">
        <f t="shared" si="26"/>
        <v>1</v>
      </c>
      <c r="W67" s="2">
        <f t="shared" si="27"/>
        <v>2</v>
      </c>
      <c r="X67" s="2">
        <f t="shared" si="28"/>
        <v>0</v>
      </c>
      <c r="Y67" s="2">
        <f t="shared" si="29"/>
        <v>0</v>
      </c>
      <c r="Z67" s="2">
        <f t="shared" si="30"/>
        <v>2</v>
      </c>
      <c r="AA67" s="2"/>
      <c r="AB67" s="2">
        <f t="shared" si="60"/>
        <v>0</v>
      </c>
      <c r="AC67" s="2">
        <f t="shared" si="60"/>
        <v>0</v>
      </c>
      <c r="AD67" s="2">
        <f t="shared" si="60"/>
        <v>1</v>
      </c>
      <c r="AE67" s="2">
        <f t="shared" si="60"/>
        <v>0</v>
      </c>
      <c r="AF67" s="2">
        <f t="shared" si="41"/>
        <v>2</v>
      </c>
      <c r="AG67" s="2">
        <f t="shared" si="42"/>
        <v>1</v>
      </c>
      <c r="AO67" s="2">
        <f t="shared" si="61"/>
        <v>2</v>
      </c>
      <c r="AP67" s="2">
        <f t="shared" si="61"/>
        <v>0</v>
      </c>
      <c r="AQ67" s="2">
        <f t="shared" si="62"/>
        <v>0</v>
      </c>
      <c r="AR67" s="2">
        <f t="shared" si="62"/>
        <v>2</v>
      </c>
      <c r="AS67" s="2">
        <f t="shared" si="62"/>
        <v>0</v>
      </c>
      <c r="AT67" s="2">
        <f t="shared" si="62"/>
        <v>2</v>
      </c>
      <c r="AU67" s="2">
        <f t="shared" si="62"/>
        <v>1</v>
      </c>
      <c r="AV67" s="2"/>
      <c r="AW67" s="2"/>
      <c r="AX67" s="2">
        <f t="shared" si="63"/>
        <v>0</v>
      </c>
      <c r="AY67" s="2">
        <f t="shared" si="63"/>
        <v>0</v>
      </c>
      <c r="AZ67" s="2"/>
      <c r="BA67" s="2"/>
      <c r="BB67" s="2">
        <f t="shared" si="64"/>
        <v>0</v>
      </c>
      <c r="BC67" s="2">
        <f t="shared" si="64"/>
        <v>1</v>
      </c>
      <c r="BD67" s="2">
        <f t="shared" si="64"/>
        <v>1</v>
      </c>
      <c r="BE67" s="2">
        <f t="shared" si="64"/>
        <v>1</v>
      </c>
      <c r="BF67" s="2">
        <f t="shared" si="64"/>
        <v>1</v>
      </c>
      <c r="BG67" s="2">
        <f t="shared" si="64"/>
        <v>1</v>
      </c>
      <c r="BH67" s="2"/>
      <c r="BI67" s="2"/>
      <c r="BJ67" s="2">
        <f t="shared" si="36"/>
        <v>1</v>
      </c>
      <c r="BK67" s="2">
        <f t="shared" si="37"/>
        <v>1</v>
      </c>
      <c r="BL67" s="2">
        <f t="shared" si="38"/>
        <v>1</v>
      </c>
      <c r="BW67" s="2">
        <f t="shared" si="65"/>
        <v>0</v>
      </c>
      <c r="BX67" s="2">
        <f t="shared" si="65"/>
        <v>0</v>
      </c>
      <c r="BY67" s="2">
        <f t="shared" si="65"/>
        <v>0</v>
      </c>
      <c r="BZ67" s="2">
        <f t="shared" si="65"/>
        <v>0</v>
      </c>
      <c r="CA67" s="2">
        <f t="shared" si="65"/>
        <v>0</v>
      </c>
      <c r="CB67" s="2">
        <f t="shared" si="65"/>
        <v>1</v>
      </c>
      <c r="CC67" s="2">
        <f t="shared" si="65"/>
        <v>0</v>
      </c>
      <c r="CD67" s="2">
        <f t="shared" si="43"/>
        <v>0</v>
      </c>
      <c r="CE67" s="2">
        <f t="shared" si="65"/>
        <v>0</v>
      </c>
      <c r="CF67" s="2">
        <f t="shared" si="65"/>
        <v>0</v>
      </c>
      <c r="CG67" s="2">
        <f t="shared" si="65"/>
        <v>2</v>
      </c>
      <c r="CH67" s="2">
        <f t="shared" si="65"/>
        <v>0</v>
      </c>
      <c r="CI67" s="2">
        <f t="shared" si="65"/>
        <v>0</v>
      </c>
      <c r="CJ67" s="2">
        <f t="shared" si="65"/>
        <v>0</v>
      </c>
      <c r="CK67" s="2"/>
      <c r="CL67" s="2">
        <f t="shared" si="66"/>
        <v>0</v>
      </c>
      <c r="CM67" s="2">
        <f t="shared" si="66"/>
        <v>0</v>
      </c>
      <c r="CN67" s="2">
        <f t="shared" si="44"/>
        <v>1</v>
      </c>
      <c r="CO67" s="2">
        <f t="shared" si="67"/>
        <v>2</v>
      </c>
      <c r="CP67" s="15">
        <f t="shared" si="67"/>
        <v>0</v>
      </c>
      <c r="CQ67" s="16">
        <f t="shared" si="46"/>
        <v>42</v>
      </c>
      <c r="CR67" s="17">
        <f t="shared" si="47"/>
        <v>1.2068965517241379E-2</v>
      </c>
      <c r="CS67" s="1">
        <f t="shared" si="48"/>
        <v>0.50689655172413794</v>
      </c>
      <c r="CU67" s="1">
        <f t="shared" si="49"/>
        <v>5</v>
      </c>
      <c r="CV67" s="1">
        <f t="shared" si="50"/>
        <v>7</v>
      </c>
      <c r="CW67" s="1">
        <f t="shared" si="51"/>
        <v>11</v>
      </c>
      <c r="CX67" s="1">
        <f t="shared" si="52"/>
        <v>5</v>
      </c>
      <c r="CY67" s="1">
        <f t="shared" si="53"/>
        <v>8</v>
      </c>
      <c r="CZ67" s="1">
        <f t="shared" si="54"/>
        <v>1</v>
      </c>
      <c r="DA67" s="1">
        <f t="shared" si="55"/>
        <v>2</v>
      </c>
      <c r="DB67" s="1">
        <f t="shared" si="56"/>
        <v>3</v>
      </c>
    </row>
    <row r="68" spans="1:106" ht="15.15" customHeight="1" x14ac:dyDescent="0.3">
      <c r="A68" s="4"/>
      <c r="B68" s="2">
        <f t="shared" si="57"/>
        <v>0</v>
      </c>
      <c r="C68" s="2">
        <f t="shared" si="57"/>
        <v>0</v>
      </c>
      <c r="D68" s="2">
        <f t="shared" si="57"/>
        <v>175</v>
      </c>
      <c r="E68" s="2">
        <f t="shared" si="58"/>
        <v>1</v>
      </c>
      <c r="F68" s="2">
        <f t="shared" si="58"/>
        <v>3</v>
      </c>
      <c r="G68" s="2">
        <f t="shared" si="58"/>
        <v>0</v>
      </c>
      <c r="H68" s="2">
        <f t="shared" si="58"/>
        <v>0</v>
      </c>
      <c r="I68" s="2">
        <f t="shared" si="58"/>
        <v>0</v>
      </c>
      <c r="J68" s="2"/>
      <c r="K68" s="2">
        <f t="shared" si="59"/>
        <v>0</v>
      </c>
      <c r="L68" s="2">
        <f t="shared" si="59"/>
        <v>1</v>
      </c>
      <c r="M68" s="2">
        <f t="shared" si="59"/>
        <v>1</v>
      </c>
      <c r="N68" s="2">
        <f t="shared" si="59"/>
        <v>0</v>
      </c>
      <c r="O68" s="2">
        <f t="shared" si="59"/>
        <v>1</v>
      </c>
      <c r="P68" s="2">
        <f t="shared" si="59"/>
        <v>0</v>
      </c>
      <c r="Q68" s="2">
        <f t="shared" si="59"/>
        <v>1</v>
      </c>
      <c r="R68" s="2"/>
      <c r="S68" s="2">
        <f t="shared" si="25"/>
        <v>0</v>
      </c>
      <c r="T68" s="2"/>
      <c r="U68" s="2"/>
      <c r="V68" s="2">
        <f t="shared" si="26"/>
        <v>1</v>
      </c>
      <c r="W68" s="2">
        <f t="shared" si="27"/>
        <v>0</v>
      </c>
      <c r="X68" s="2">
        <f t="shared" si="28"/>
        <v>0</v>
      </c>
      <c r="Y68" s="2">
        <f t="shared" si="29"/>
        <v>0</v>
      </c>
      <c r="Z68" s="2">
        <f t="shared" si="30"/>
        <v>0</v>
      </c>
      <c r="AA68" s="2"/>
      <c r="AB68" s="2">
        <f t="shared" si="60"/>
        <v>0</v>
      </c>
      <c r="AC68" s="2">
        <f t="shared" si="60"/>
        <v>0</v>
      </c>
      <c r="AD68" s="2">
        <f t="shared" si="60"/>
        <v>0</v>
      </c>
      <c r="AE68" s="2">
        <f t="shared" si="60"/>
        <v>0</v>
      </c>
      <c r="AF68" s="2">
        <f t="shared" si="41"/>
        <v>0</v>
      </c>
      <c r="AG68" s="2">
        <f t="shared" si="42"/>
        <v>1</v>
      </c>
      <c r="AO68" s="2">
        <f t="shared" si="61"/>
        <v>0</v>
      </c>
      <c r="AP68" s="2">
        <f t="shared" si="61"/>
        <v>0</v>
      </c>
      <c r="AQ68" s="2">
        <f t="shared" si="62"/>
        <v>0</v>
      </c>
      <c r="AR68" s="2">
        <f t="shared" si="62"/>
        <v>2</v>
      </c>
      <c r="AS68" s="2">
        <f t="shared" si="62"/>
        <v>0</v>
      </c>
      <c r="AT68" s="2">
        <f t="shared" si="62"/>
        <v>0</v>
      </c>
      <c r="AU68" s="2">
        <f t="shared" si="62"/>
        <v>0</v>
      </c>
      <c r="AV68" s="2"/>
      <c r="AW68" s="2"/>
      <c r="AX68" s="2">
        <f t="shared" si="63"/>
        <v>0</v>
      </c>
      <c r="AY68" s="2">
        <f t="shared" si="63"/>
        <v>0</v>
      </c>
      <c r="AZ68" s="2"/>
      <c r="BA68" s="2"/>
      <c r="BB68" s="2">
        <f t="shared" si="64"/>
        <v>0</v>
      </c>
      <c r="BC68" s="2">
        <f t="shared" si="64"/>
        <v>1</v>
      </c>
      <c r="BD68" s="2">
        <f t="shared" si="64"/>
        <v>1</v>
      </c>
      <c r="BE68" s="2">
        <f t="shared" si="64"/>
        <v>1</v>
      </c>
      <c r="BF68" s="2">
        <f t="shared" si="64"/>
        <v>1</v>
      </c>
      <c r="BG68" s="2">
        <f t="shared" si="64"/>
        <v>1</v>
      </c>
      <c r="BH68" s="2"/>
      <c r="BI68" s="2"/>
      <c r="BJ68" s="2">
        <f t="shared" si="36"/>
        <v>1</v>
      </c>
      <c r="BK68" s="2">
        <f t="shared" si="37"/>
        <v>1</v>
      </c>
      <c r="BL68" s="2">
        <f t="shared" si="38"/>
        <v>1</v>
      </c>
      <c r="BW68" s="2">
        <f t="shared" si="65"/>
        <v>1</v>
      </c>
      <c r="BX68" s="2">
        <f t="shared" si="65"/>
        <v>0</v>
      </c>
      <c r="BY68" s="2">
        <f t="shared" si="65"/>
        <v>0</v>
      </c>
      <c r="BZ68" s="2">
        <f t="shared" si="65"/>
        <v>1</v>
      </c>
      <c r="CA68" s="2">
        <f t="shared" si="65"/>
        <v>0</v>
      </c>
      <c r="CB68" s="2">
        <f t="shared" si="65"/>
        <v>0</v>
      </c>
      <c r="CC68" s="2">
        <f t="shared" si="65"/>
        <v>0</v>
      </c>
      <c r="CD68" s="2">
        <f t="shared" si="43"/>
        <v>0</v>
      </c>
      <c r="CE68" s="2">
        <f t="shared" si="65"/>
        <v>1</v>
      </c>
      <c r="CF68" s="2">
        <f t="shared" si="65"/>
        <v>1</v>
      </c>
      <c r="CG68" s="2">
        <f t="shared" si="65"/>
        <v>2</v>
      </c>
      <c r="CH68" s="2">
        <f t="shared" si="65"/>
        <v>0</v>
      </c>
      <c r="CI68" s="2">
        <f t="shared" si="65"/>
        <v>0</v>
      </c>
      <c r="CJ68" s="2">
        <f t="shared" si="65"/>
        <v>0</v>
      </c>
      <c r="CK68" s="2"/>
      <c r="CL68" s="2">
        <f t="shared" si="66"/>
        <v>0</v>
      </c>
      <c r="CM68" s="2">
        <f t="shared" si="66"/>
        <v>0</v>
      </c>
      <c r="CN68" s="2">
        <f t="shared" si="44"/>
        <v>1</v>
      </c>
      <c r="CO68" s="2">
        <f t="shared" si="67"/>
        <v>0</v>
      </c>
      <c r="CP68" s="15">
        <f t="shared" si="67"/>
        <v>0</v>
      </c>
      <c r="CQ68" s="16">
        <f t="shared" si="46"/>
        <v>27</v>
      </c>
      <c r="CR68" s="17">
        <f t="shared" si="47"/>
        <v>6.0344827586206899E-2</v>
      </c>
      <c r="CS68" s="1">
        <f t="shared" si="48"/>
        <v>1.6293103448275863</v>
      </c>
      <c r="CU68" s="1">
        <f t="shared" si="49"/>
        <v>4</v>
      </c>
      <c r="CV68" s="1">
        <f t="shared" si="50"/>
        <v>4</v>
      </c>
      <c r="CW68" s="1">
        <f t="shared" si="51"/>
        <v>2</v>
      </c>
      <c r="CX68" s="1">
        <f t="shared" si="52"/>
        <v>2</v>
      </c>
      <c r="CY68" s="1">
        <f t="shared" si="53"/>
        <v>8</v>
      </c>
      <c r="CZ68" s="1">
        <f t="shared" si="54"/>
        <v>2</v>
      </c>
      <c r="DA68" s="1">
        <f t="shared" si="55"/>
        <v>4</v>
      </c>
      <c r="DB68" s="1">
        <f t="shared" si="56"/>
        <v>1</v>
      </c>
    </row>
    <row r="69" spans="1:106" ht="15.15" customHeight="1" x14ac:dyDescent="0.3">
      <c r="A69" s="4"/>
      <c r="B69" s="2">
        <f t="shared" si="57"/>
        <v>0</v>
      </c>
      <c r="C69" s="2">
        <f t="shared" si="57"/>
        <v>0</v>
      </c>
      <c r="D69" s="2">
        <f t="shared" si="57"/>
        <v>65</v>
      </c>
      <c r="E69" s="2">
        <f t="shared" si="58"/>
        <v>1</v>
      </c>
      <c r="F69" s="2">
        <f t="shared" si="58"/>
        <v>0</v>
      </c>
      <c r="G69" s="2">
        <f t="shared" si="58"/>
        <v>0</v>
      </c>
      <c r="H69" s="2">
        <f t="shared" si="58"/>
        <v>0</v>
      </c>
      <c r="I69" s="2">
        <f t="shared" si="58"/>
        <v>0</v>
      </c>
      <c r="J69" s="2"/>
      <c r="K69" s="2">
        <f t="shared" si="59"/>
        <v>0</v>
      </c>
      <c r="L69" s="2">
        <f t="shared" si="59"/>
        <v>1</v>
      </c>
      <c r="M69" s="2">
        <f t="shared" si="59"/>
        <v>1</v>
      </c>
      <c r="N69" s="2">
        <f t="shared" si="59"/>
        <v>1</v>
      </c>
      <c r="O69" s="2">
        <f t="shared" si="59"/>
        <v>0</v>
      </c>
      <c r="P69" s="2">
        <f t="shared" si="59"/>
        <v>0</v>
      </c>
      <c r="Q69" s="2">
        <f t="shared" si="59"/>
        <v>1</v>
      </c>
      <c r="R69" s="2"/>
      <c r="S69" s="2">
        <f t="shared" si="25"/>
        <v>0</v>
      </c>
      <c r="T69" s="2"/>
      <c r="U69" s="2"/>
      <c r="V69" s="2">
        <f t="shared" si="26"/>
        <v>1</v>
      </c>
      <c r="W69" s="2">
        <f t="shared" si="27"/>
        <v>1</v>
      </c>
      <c r="X69" s="2">
        <f t="shared" si="28"/>
        <v>0</v>
      </c>
      <c r="Y69" s="2">
        <f t="shared" si="29"/>
        <v>0</v>
      </c>
      <c r="Z69" s="2">
        <f t="shared" si="30"/>
        <v>2</v>
      </c>
      <c r="AA69" s="2"/>
      <c r="AB69" s="2">
        <f t="shared" si="60"/>
        <v>0</v>
      </c>
      <c r="AC69" s="2">
        <f t="shared" si="60"/>
        <v>2</v>
      </c>
      <c r="AD69" s="2">
        <f t="shared" si="60"/>
        <v>0</v>
      </c>
      <c r="AE69" s="2">
        <f t="shared" si="60"/>
        <v>0</v>
      </c>
      <c r="AF69" s="2">
        <f t="shared" si="41"/>
        <v>1</v>
      </c>
      <c r="AG69" s="2">
        <f t="shared" si="42"/>
        <v>1</v>
      </c>
      <c r="AO69" s="2">
        <f t="shared" si="61"/>
        <v>0</v>
      </c>
      <c r="AP69" s="2">
        <f t="shared" si="61"/>
        <v>0</v>
      </c>
      <c r="AQ69" s="2">
        <f t="shared" si="62"/>
        <v>0</v>
      </c>
      <c r="AR69" s="2">
        <f t="shared" si="62"/>
        <v>2</v>
      </c>
      <c r="AS69" s="2">
        <f t="shared" si="62"/>
        <v>0</v>
      </c>
      <c r="AT69" s="2">
        <f t="shared" si="62"/>
        <v>2</v>
      </c>
      <c r="AU69" s="2">
        <f t="shared" si="62"/>
        <v>1</v>
      </c>
      <c r="AV69" s="2"/>
      <c r="AW69" s="2"/>
      <c r="AX69" s="2">
        <f t="shared" si="63"/>
        <v>1</v>
      </c>
      <c r="AY69" s="2">
        <f t="shared" si="63"/>
        <v>0</v>
      </c>
      <c r="AZ69" s="2"/>
      <c r="BA69" s="2"/>
      <c r="BB69" s="2">
        <f t="shared" si="64"/>
        <v>0</v>
      </c>
      <c r="BC69" s="2">
        <f t="shared" si="64"/>
        <v>0</v>
      </c>
      <c r="BD69" s="2">
        <f t="shared" si="64"/>
        <v>0</v>
      </c>
      <c r="BE69" s="2">
        <f t="shared" si="64"/>
        <v>0</v>
      </c>
      <c r="BF69" s="2">
        <f t="shared" si="64"/>
        <v>0</v>
      </c>
      <c r="BG69" s="2">
        <f t="shared" si="64"/>
        <v>0</v>
      </c>
      <c r="BH69" s="2"/>
      <c r="BI69" s="2"/>
      <c r="BJ69" s="2">
        <f t="shared" si="36"/>
        <v>1</v>
      </c>
      <c r="BK69" s="2">
        <f t="shared" si="37"/>
        <v>0</v>
      </c>
      <c r="BL69" s="2">
        <f t="shared" si="38"/>
        <v>1</v>
      </c>
      <c r="BW69" s="2">
        <f t="shared" si="65"/>
        <v>1</v>
      </c>
      <c r="BX69" s="2">
        <f t="shared" si="65"/>
        <v>0</v>
      </c>
      <c r="BY69" s="2">
        <f t="shared" si="65"/>
        <v>2</v>
      </c>
      <c r="BZ69" s="2">
        <f t="shared" si="65"/>
        <v>0</v>
      </c>
      <c r="CA69" s="2">
        <f t="shared" si="65"/>
        <v>0</v>
      </c>
      <c r="CB69" s="2">
        <f t="shared" si="65"/>
        <v>0</v>
      </c>
      <c r="CC69" s="2">
        <f t="shared" si="65"/>
        <v>0</v>
      </c>
      <c r="CD69" s="2">
        <f t="shared" si="43"/>
        <v>0</v>
      </c>
      <c r="CE69" s="2">
        <f t="shared" si="65"/>
        <v>0</v>
      </c>
      <c r="CF69" s="2">
        <f t="shared" si="65"/>
        <v>0</v>
      </c>
      <c r="CG69" s="2">
        <f t="shared" si="65"/>
        <v>2</v>
      </c>
      <c r="CH69" s="2">
        <f t="shared" si="65"/>
        <v>0</v>
      </c>
      <c r="CI69" s="2">
        <f t="shared" si="65"/>
        <v>0</v>
      </c>
      <c r="CJ69" s="2">
        <f t="shared" si="65"/>
        <v>0</v>
      </c>
      <c r="CK69" s="2"/>
      <c r="CL69" s="2">
        <f t="shared" si="66"/>
        <v>0</v>
      </c>
      <c r="CM69" s="2">
        <f t="shared" si="66"/>
        <v>0</v>
      </c>
      <c r="CN69" s="2">
        <f t="shared" si="44"/>
        <v>0</v>
      </c>
      <c r="CO69" s="2">
        <f t="shared" si="67"/>
        <v>0</v>
      </c>
      <c r="CP69" s="15">
        <f t="shared" si="67"/>
        <v>0</v>
      </c>
      <c r="CQ69" s="16">
        <f t="shared" si="46"/>
        <v>26</v>
      </c>
      <c r="CR69" s="17">
        <f t="shared" si="47"/>
        <v>2.2413793103448276E-2</v>
      </c>
      <c r="CS69" s="1">
        <f t="shared" si="48"/>
        <v>0.58275862068965512</v>
      </c>
      <c r="CU69" s="1">
        <f t="shared" si="49"/>
        <v>1</v>
      </c>
      <c r="CV69" s="1">
        <f t="shared" si="50"/>
        <v>4</v>
      </c>
      <c r="CW69" s="1">
        <f t="shared" si="51"/>
        <v>8</v>
      </c>
      <c r="CX69" s="1">
        <f t="shared" si="52"/>
        <v>5</v>
      </c>
      <c r="CY69" s="1">
        <f t="shared" si="53"/>
        <v>3</v>
      </c>
      <c r="CZ69" s="1">
        <f t="shared" si="54"/>
        <v>3</v>
      </c>
      <c r="DA69" s="1">
        <f t="shared" si="55"/>
        <v>2</v>
      </c>
      <c r="DB69" s="1">
        <f t="shared" si="56"/>
        <v>0</v>
      </c>
    </row>
    <row r="70" spans="1:106" ht="15.15" customHeight="1" x14ac:dyDescent="0.3">
      <c r="A70" s="4"/>
      <c r="B70" s="2">
        <f t="shared" si="57"/>
        <v>0</v>
      </c>
      <c r="C70" s="2">
        <f t="shared" si="57"/>
        <v>0</v>
      </c>
      <c r="D70" s="2">
        <f t="shared" si="57"/>
        <v>80</v>
      </c>
      <c r="E70" s="2">
        <f t="shared" si="58"/>
        <v>1</v>
      </c>
      <c r="F70" s="2">
        <f t="shared" si="58"/>
        <v>3</v>
      </c>
      <c r="G70" s="2">
        <f t="shared" si="58"/>
        <v>0</v>
      </c>
      <c r="H70" s="2">
        <f t="shared" si="58"/>
        <v>1</v>
      </c>
      <c r="I70" s="2">
        <f t="shared" si="58"/>
        <v>0</v>
      </c>
      <c r="J70" s="2"/>
      <c r="K70" s="2">
        <f t="shared" si="59"/>
        <v>0</v>
      </c>
      <c r="L70" s="2">
        <f t="shared" si="59"/>
        <v>1</v>
      </c>
      <c r="M70" s="2">
        <f t="shared" si="59"/>
        <v>1</v>
      </c>
      <c r="N70" s="2">
        <f t="shared" si="59"/>
        <v>1</v>
      </c>
      <c r="O70" s="2">
        <f t="shared" si="59"/>
        <v>1</v>
      </c>
      <c r="P70" s="2">
        <f t="shared" si="59"/>
        <v>1</v>
      </c>
      <c r="Q70" s="2">
        <f t="shared" si="59"/>
        <v>1</v>
      </c>
      <c r="R70" s="2"/>
      <c r="S70" s="2">
        <f t="shared" si="25"/>
        <v>1</v>
      </c>
      <c r="T70" s="2"/>
      <c r="U70" s="2"/>
      <c r="V70" s="2">
        <f t="shared" si="26"/>
        <v>1</v>
      </c>
      <c r="W70" s="2">
        <f t="shared" si="27"/>
        <v>2</v>
      </c>
      <c r="X70" s="2">
        <f t="shared" si="28"/>
        <v>0</v>
      </c>
      <c r="Y70" s="2">
        <f t="shared" si="29"/>
        <v>0</v>
      </c>
      <c r="Z70" s="2">
        <f t="shared" si="30"/>
        <v>1</v>
      </c>
      <c r="AA70" s="2"/>
      <c r="AB70" s="2">
        <f t="shared" si="60"/>
        <v>0</v>
      </c>
      <c r="AC70" s="2">
        <f t="shared" si="60"/>
        <v>0</v>
      </c>
      <c r="AD70" s="2">
        <f t="shared" si="60"/>
        <v>0</v>
      </c>
      <c r="AE70" s="2">
        <f t="shared" si="60"/>
        <v>0</v>
      </c>
      <c r="AF70" s="2">
        <f t="shared" si="41"/>
        <v>1</v>
      </c>
      <c r="AG70" s="2">
        <f t="shared" si="42"/>
        <v>1</v>
      </c>
      <c r="AO70" s="2">
        <f t="shared" si="61"/>
        <v>0</v>
      </c>
      <c r="AP70" s="2">
        <f t="shared" si="61"/>
        <v>0</v>
      </c>
      <c r="AQ70" s="2">
        <f t="shared" si="62"/>
        <v>0</v>
      </c>
      <c r="AR70" s="2">
        <f t="shared" si="62"/>
        <v>2</v>
      </c>
      <c r="AS70" s="2">
        <f t="shared" si="62"/>
        <v>0</v>
      </c>
      <c r="AT70" s="2">
        <f t="shared" si="62"/>
        <v>0</v>
      </c>
      <c r="AU70" s="2">
        <f t="shared" si="62"/>
        <v>1</v>
      </c>
      <c r="AV70" s="2"/>
      <c r="AW70" s="2"/>
      <c r="AX70" s="2">
        <f t="shared" si="63"/>
        <v>1</v>
      </c>
      <c r="AY70" s="2">
        <f t="shared" si="63"/>
        <v>0</v>
      </c>
      <c r="AZ70" s="2"/>
      <c r="BA70" s="2"/>
      <c r="BB70" s="2">
        <f t="shared" si="64"/>
        <v>0</v>
      </c>
      <c r="BC70" s="2">
        <f t="shared" si="64"/>
        <v>1</v>
      </c>
      <c r="BD70" s="2">
        <f t="shared" si="64"/>
        <v>1</v>
      </c>
      <c r="BE70" s="2">
        <f t="shared" si="64"/>
        <v>1</v>
      </c>
      <c r="BF70" s="2">
        <f t="shared" si="64"/>
        <v>0</v>
      </c>
      <c r="BG70" s="2">
        <f t="shared" si="64"/>
        <v>1</v>
      </c>
      <c r="BH70" s="2"/>
      <c r="BI70" s="2"/>
      <c r="BJ70" s="2">
        <f t="shared" si="36"/>
        <v>1</v>
      </c>
      <c r="BK70" s="2">
        <f t="shared" si="37"/>
        <v>1</v>
      </c>
      <c r="BL70" s="2">
        <f t="shared" si="38"/>
        <v>1</v>
      </c>
      <c r="BW70" s="2">
        <f t="shared" si="65"/>
        <v>0</v>
      </c>
      <c r="BX70" s="2">
        <f t="shared" si="65"/>
        <v>0</v>
      </c>
      <c r="BY70" s="2">
        <f t="shared" si="65"/>
        <v>0</v>
      </c>
      <c r="BZ70" s="2">
        <f t="shared" si="65"/>
        <v>0</v>
      </c>
      <c r="CA70" s="2">
        <f t="shared" si="65"/>
        <v>0</v>
      </c>
      <c r="CB70" s="2">
        <f t="shared" si="65"/>
        <v>0</v>
      </c>
      <c r="CC70" s="2">
        <f t="shared" si="65"/>
        <v>0</v>
      </c>
      <c r="CD70" s="2">
        <f t="shared" si="43"/>
        <v>0</v>
      </c>
      <c r="CE70" s="2">
        <f t="shared" si="65"/>
        <v>1</v>
      </c>
      <c r="CF70" s="2">
        <f t="shared" si="65"/>
        <v>1</v>
      </c>
      <c r="CG70" s="2">
        <f t="shared" si="65"/>
        <v>2</v>
      </c>
      <c r="CH70" s="2">
        <f t="shared" si="65"/>
        <v>0</v>
      </c>
      <c r="CI70" s="2">
        <f t="shared" si="65"/>
        <v>0</v>
      </c>
      <c r="CJ70" s="2">
        <f t="shared" si="65"/>
        <v>0</v>
      </c>
      <c r="CK70" s="2"/>
      <c r="CL70" s="2">
        <f t="shared" si="66"/>
        <v>0</v>
      </c>
      <c r="CM70" s="2">
        <f t="shared" si="66"/>
        <v>1</v>
      </c>
      <c r="CN70" s="2">
        <f t="shared" si="44"/>
        <v>1</v>
      </c>
      <c r="CO70" s="2">
        <f t="shared" si="67"/>
        <v>1</v>
      </c>
      <c r="CP70" s="15">
        <f t="shared" si="67"/>
        <v>1</v>
      </c>
      <c r="CQ70" s="16">
        <f t="shared" si="46"/>
        <v>37</v>
      </c>
      <c r="CR70" s="17">
        <f t="shared" si="47"/>
        <v>2.7586206896551724E-2</v>
      </c>
      <c r="CS70" s="1">
        <f t="shared" si="48"/>
        <v>1.0206896551724138</v>
      </c>
      <c r="CU70" s="1">
        <f t="shared" si="49"/>
        <v>5</v>
      </c>
      <c r="CV70" s="1">
        <f t="shared" si="50"/>
        <v>7</v>
      </c>
      <c r="CW70" s="1">
        <f t="shared" si="51"/>
        <v>6</v>
      </c>
      <c r="CX70" s="1">
        <f t="shared" si="52"/>
        <v>3</v>
      </c>
      <c r="CY70" s="1">
        <f t="shared" si="53"/>
        <v>8</v>
      </c>
      <c r="CZ70" s="1">
        <f t="shared" si="54"/>
        <v>0</v>
      </c>
      <c r="DA70" s="1">
        <f t="shared" si="55"/>
        <v>4</v>
      </c>
      <c r="DB70" s="1">
        <f t="shared" si="56"/>
        <v>4</v>
      </c>
    </row>
    <row r="71" spans="1:106" ht="15.15" customHeight="1" x14ac:dyDescent="0.3">
      <c r="A71" s="4"/>
      <c r="B71" s="2">
        <f t="shared" si="57"/>
        <v>0</v>
      </c>
      <c r="C71" s="2">
        <f t="shared" si="57"/>
        <v>0</v>
      </c>
      <c r="D71" s="2">
        <f t="shared" si="57"/>
        <v>25</v>
      </c>
      <c r="E71" s="2">
        <f t="shared" si="58"/>
        <v>1</v>
      </c>
      <c r="F71" s="2">
        <f t="shared" si="58"/>
        <v>3</v>
      </c>
      <c r="G71" s="2">
        <f t="shared" si="58"/>
        <v>0</v>
      </c>
      <c r="H71" s="2">
        <f t="shared" si="58"/>
        <v>0</v>
      </c>
      <c r="I71" s="2">
        <f t="shared" si="58"/>
        <v>0</v>
      </c>
      <c r="J71" s="2"/>
      <c r="K71" s="2">
        <f t="shared" si="59"/>
        <v>0</v>
      </c>
      <c r="L71" s="2">
        <f t="shared" si="59"/>
        <v>1</v>
      </c>
      <c r="M71" s="2">
        <f t="shared" si="59"/>
        <v>1</v>
      </c>
      <c r="N71" s="2">
        <f t="shared" si="59"/>
        <v>1</v>
      </c>
      <c r="O71" s="2">
        <f t="shared" si="59"/>
        <v>1</v>
      </c>
      <c r="P71" s="2">
        <f t="shared" si="59"/>
        <v>0</v>
      </c>
      <c r="Q71" s="2">
        <f t="shared" si="59"/>
        <v>1</v>
      </c>
      <c r="R71" s="2"/>
      <c r="S71" s="2">
        <f t="shared" si="25"/>
        <v>0</v>
      </c>
      <c r="T71" s="2"/>
      <c r="U71" s="2"/>
      <c r="V71" s="2">
        <f t="shared" si="26"/>
        <v>1</v>
      </c>
      <c r="W71" s="2">
        <f t="shared" si="27"/>
        <v>2</v>
      </c>
      <c r="X71" s="2">
        <f t="shared" si="28"/>
        <v>0</v>
      </c>
      <c r="Y71" s="2">
        <f t="shared" si="29"/>
        <v>0</v>
      </c>
      <c r="Z71" s="2">
        <f t="shared" si="30"/>
        <v>0</v>
      </c>
      <c r="AA71" s="2"/>
      <c r="AB71" s="2">
        <f t="shared" si="60"/>
        <v>0</v>
      </c>
      <c r="AC71" s="2">
        <f t="shared" si="60"/>
        <v>0</v>
      </c>
      <c r="AD71" s="2">
        <f t="shared" si="60"/>
        <v>0</v>
      </c>
      <c r="AE71" s="2">
        <f t="shared" si="60"/>
        <v>0</v>
      </c>
      <c r="AF71" s="2">
        <f t="shared" si="41"/>
        <v>2</v>
      </c>
      <c r="AG71" s="2">
        <f t="shared" si="42"/>
        <v>1</v>
      </c>
      <c r="AO71" s="2">
        <f t="shared" si="61"/>
        <v>2</v>
      </c>
      <c r="AP71" s="2">
        <f t="shared" si="61"/>
        <v>0</v>
      </c>
      <c r="AQ71" s="2">
        <f t="shared" si="62"/>
        <v>0</v>
      </c>
      <c r="AR71" s="2">
        <f t="shared" si="62"/>
        <v>0</v>
      </c>
      <c r="AS71" s="2">
        <f t="shared" si="62"/>
        <v>0</v>
      </c>
      <c r="AT71" s="2">
        <f t="shared" si="62"/>
        <v>2</v>
      </c>
      <c r="AU71" s="2">
        <f t="shared" si="62"/>
        <v>1</v>
      </c>
      <c r="AV71" s="2"/>
      <c r="AW71" s="2"/>
      <c r="AX71" s="2">
        <f t="shared" si="63"/>
        <v>1</v>
      </c>
      <c r="AY71" s="2">
        <f t="shared" si="63"/>
        <v>0</v>
      </c>
      <c r="AZ71" s="2"/>
      <c r="BA71" s="2"/>
      <c r="BB71" s="2">
        <f t="shared" si="64"/>
        <v>0</v>
      </c>
      <c r="BC71" s="2">
        <f t="shared" si="64"/>
        <v>1</v>
      </c>
      <c r="BD71" s="2">
        <f t="shared" si="64"/>
        <v>1</v>
      </c>
      <c r="BE71" s="2">
        <f t="shared" si="64"/>
        <v>1</v>
      </c>
      <c r="BF71" s="2">
        <f t="shared" si="64"/>
        <v>1</v>
      </c>
      <c r="BG71" s="2">
        <f t="shared" si="64"/>
        <v>1</v>
      </c>
      <c r="BH71" s="2"/>
      <c r="BI71" s="2"/>
      <c r="BJ71" s="2">
        <f t="shared" si="36"/>
        <v>1</v>
      </c>
      <c r="BK71" s="2">
        <f t="shared" si="37"/>
        <v>1</v>
      </c>
      <c r="BL71" s="2">
        <f t="shared" si="38"/>
        <v>1</v>
      </c>
      <c r="BW71" s="2">
        <f t="shared" si="65"/>
        <v>0</v>
      </c>
      <c r="BX71" s="2">
        <f t="shared" si="65"/>
        <v>0</v>
      </c>
      <c r="BY71" s="2">
        <f t="shared" si="65"/>
        <v>0</v>
      </c>
      <c r="BZ71" s="2">
        <f t="shared" si="65"/>
        <v>1</v>
      </c>
      <c r="CA71" s="2">
        <f t="shared" si="65"/>
        <v>0</v>
      </c>
      <c r="CB71" s="2">
        <f t="shared" si="65"/>
        <v>0</v>
      </c>
      <c r="CC71" s="2">
        <f t="shared" si="65"/>
        <v>0</v>
      </c>
      <c r="CD71" s="2">
        <f t="shared" si="43"/>
        <v>0</v>
      </c>
      <c r="CE71" s="2">
        <f t="shared" si="65"/>
        <v>1</v>
      </c>
      <c r="CF71" s="2">
        <f t="shared" si="65"/>
        <v>0</v>
      </c>
      <c r="CG71" s="2">
        <f t="shared" si="65"/>
        <v>2</v>
      </c>
      <c r="CH71" s="2">
        <f t="shared" si="65"/>
        <v>0</v>
      </c>
      <c r="CI71" s="2">
        <f t="shared" si="65"/>
        <v>0</v>
      </c>
      <c r="CJ71" s="2">
        <f t="shared" si="65"/>
        <v>0</v>
      </c>
      <c r="CK71" s="2"/>
      <c r="CL71" s="2">
        <f t="shared" si="66"/>
        <v>0</v>
      </c>
      <c r="CM71" s="2">
        <f t="shared" si="66"/>
        <v>0</v>
      </c>
      <c r="CN71" s="2">
        <f t="shared" si="44"/>
        <v>1</v>
      </c>
      <c r="CO71" s="2">
        <f t="shared" si="67"/>
        <v>0</v>
      </c>
      <c r="CP71" s="15">
        <f t="shared" si="67"/>
        <v>1</v>
      </c>
      <c r="CQ71" s="16">
        <f t="shared" si="46"/>
        <v>35</v>
      </c>
      <c r="CR71" s="17">
        <f t="shared" si="47"/>
        <v>8.6206896551724137E-3</v>
      </c>
      <c r="CS71" s="1">
        <f t="shared" si="48"/>
        <v>0.30172413793103448</v>
      </c>
      <c r="CU71" s="1">
        <f t="shared" si="49"/>
        <v>4</v>
      </c>
      <c r="CV71" s="1">
        <f t="shared" si="50"/>
        <v>5</v>
      </c>
      <c r="CW71" s="1">
        <f t="shared" si="51"/>
        <v>8</v>
      </c>
      <c r="CX71" s="1">
        <f t="shared" si="52"/>
        <v>3</v>
      </c>
      <c r="CY71" s="1">
        <f t="shared" si="53"/>
        <v>9</v>
      </c>
      <c r="CZ71" s="1">
        <f t="shared" si="54"/>
        <v>1</v>
      </c>
      <c r="DA71" s="1">
        <f t="shared" si="55"/>
        <v>3</v>
      </c>
      <c r="DB71" s="1">
        <f t="shared" si="56"/>
        <v>2</v>
      </c>
    </row>
    <row r="72" spans="1:106" s="12" customFormat="1" ht="15.15" customHeight="1" x14ac:dyDescent="0.3">
      <c r="A72" s="18"/>
      <c r="B72" s="11">
        <f t="shared" si="57"/>
        <v>0</v>
      </c>
      <c r="C72" s="11">
        <f t="shared" si="57"/>
        <v>0</v>
      </c>
      <c r="D72" s="11">
        <f t="shared" si="57"/>
        <v>40</v>
      </c>
      <c r="E72" s="11">
        <f t="shared" si="58"/>
        <v>1</v>
      </c>
      <c r="F72" s="11">
        <f t="shared" si="58"/>
        <v>3</v>
      </c>
      <c r="G72" s="11">
        <f t="shared" si="58"/>
        <v>1</v>
      </c>
      <c r="H72" s="11">
        <f t="shared" si="58"/>
        <v>1</v>
      </c>
      <c r="I72" s="11">
        <f t="shared" si="58"/>
        <v>0</v>
      </c>
      <c r="J72" s="11"/>
      <c r="K72" s="11">
        <f t="shared" si="59"/>
        <v>0</v>
      </c>
      <c r="L72" s="11">
        <f t="shared" si="59"/>
        <v>1</v>
      </c>
      <c r="M72" s="11">
        <f t="shared" si="59"/>
        <v>0</v>
      </c>
      <c r="N72" s="11">
        <f t="shared" si="59"/>
        <v>1</v>
      </c>
      <c r="O72" s="11">
        <f t="shared" si="59"/>
        <v>1</v>
      </c>
      <c r="P72" s="11">
        <f t="shared" si="59"/>
        <v>1</v>
      </c>
      <c r="Q72" s="11">
        <f t="shared" si="59"/>
        <v>1</v>
      </c>
      <c r="R72" s="11"/>
      <c r="S72" s="11">
        <f t="shared" si="25"/>
        <v>0</v>
      </c>
      <c r="T72" s="11"/>
      <c r="U72" s="11"/>
      <c r="V72" s="11">
        <f t="shared" si="26"/>
        <v>1</v>
      </c>
      <c r="W72" s="11">
        <f t="shared" si="27"/>
        <v>1</v>
      </c>
      <c r="X72" s="11">
        <f t="shared" si="28"/>
        <v>0</v>
      </c>
      <c r="Y72" s="11">
        <f t="shared" si="29"/>
        <v>1</v>
      </c>
      <c r="Z72" s="11">
        <f t="shared" si="30"/>
        <v>0</v>
      </c>
      <c r="AA72" s="11"/>
      <c r="AB72" s="11">
        <f t="shared" si="60"/>
        <v>0</v>
      </c>
      <c r="AC72" s="11">
        <f t="shared" si="60"/>
        <v>2</v>
      </c>
      <c r="AD72" s="11">
        <f t="shared" si="60"/>
        <v>0</v>
      </c>
      <c r="AE72" s="11">
        <f t="shared" si="60"/>
        <v>0</v>
      </c>
      <c r="AF72" s="11">
        <f t="shared" si="41"/>
        <v>1</v>
      </c>
      <c r="AG72" s="11">
        <f t="shared" si="42"/>
        <v>1</v>
      </c>
      <c r="AH72" s="11"/>
      <c r="AI72" s="11"/>
      <c r="AJ72" s="11"/>
      <c r="AK72" s="11"/>
      <c r="AL72" s="11"/>
      <c r="AM72" s="11"/>
      <c r="AN72" s="11"/>
      <c r="AO72" s="11">
        <f t="shared" si="61"/>
        <v>0</v>
      </c>
      <c r="AP72" s="11">
        <f t="shared" si="61"/>
        <v>0</v>
      </c>
      <c r="AQ72" s="11">
        <f t="shared" si="62"/>
        <v>0</v>
      </c>
      <c r="AR72" s="11">
        <f t="shared" si="62"/>
        <v>2</v>
      </c>
      <c r="AS72" s="11">
        <f t="shared" si="62"/>
        <v>0</v>
      </c>
      <c r="AT72" s="11">
        <f t="shared" si="62"/>
        <v>2</v>
      </c>
      <c r="AU72" s="11">
        <f t="shared" si="62"/>
        <v>0</v>
      </c>
      <c r="AV72" s="11"/>
      <c r="AW72" s="11"/>
      <c r="AX72" s="11">
        <f t="shared" si="63"/>
        <v>0</v>
      </c>
      <c r="AY72" s="11">
        <f t="shared" si="63"/>
        <v>0</v>
      </c>
      <c r="AZ72" s="11"/>
      <c r="BA72" s="11"/>
      <c r="BB72" s="12">
        <f t="shared" si="64"/>
        <v>0</v>
      </c>
      <c r="BC72" s="12">
        <f t="shared" si="64"/>
        <v>1</v>
      </c>
      <c r="BD72" s="12">
        <f t="shared" si="64"/>
        <v>1</v>
      </c>
      <c r="BE72" s="12">
        <f t="shared" si="64"/>
        <v>1</v>
      </c>
      <c r="BF72" s="12">
        <f t="shared" si="64"/>
        <v>1</v>
      </c>
      <c r="BG72" s="11">
        <f t="shared" si="64"/>
        <v>1</v>
      </c>
      <c r="BH72" s="11"/>
      <c r="BI72" s="11"/>
      <c r="BJ72" s="12">
        <f t="shared" si="36"/>
        <v>2</v>
      </c>
      <c r="BK72" s="12">
        <f t="shared" si="37"/>
        <v>0</v>
      </c>
      <c r="BL72" s="12">
        <f t="shared" si="38"/>
        <v>1</v>
      </c>
      <c r="BW72" s="12">
        <f t="shared" si="65"/>
        <v>0</v>
      </c>
      <c r="BX72" s="12">
        <f t="shared" si="65"/>
        <v>0</v>
      </c>
      <c r="BY72" s="12">
        <f t="shared" si="65"/>
        <v>0</v>
      </c>
      <c r="BZ72" s="12">
        <f t="shared" si="65"/>
        <v>0</v>
      </c>
      <c r="CA72" s="12">
        <f t="shared" si="65"/>
        <v>0</v>
      </c>
      <c r="CB72" s="12">
        <f t="shared" si="65"/>
        <v>0</v>
      </c>
      <c r="CC72" s="12">
        <f t="shared" si="65"/>
        <v>0</v>
      </c>
      <c r="CD72" s="11">
        <f t="shared" si="43"/>
        <v>0</v>
      </c>
      <c r="CE72" s="12">
        <f t="shared" si="65"/>
        <v>0</v>
      </c>
      <c r="CF72" s="12">
        <f t="shared" si="65"/>
        <v>0</v>
      </c>
      <c r="CG72" s="12">
        <f t="shared" si="65"/>
        <v>2</v>
      </c>
      <c r="CH72" s="12">
        <f t="shared" si="65"/>
        <v>0</v>
      </c>
      <c r="CI72" s="12">
        <f t="shared" si="65"/>
        <v>0</v>
      </c>
      <c r="CJ72" s="12">
        <f t="shared" si="65"/>
        <v>0</v>
      </c>
      <c r="CL72" s="12">
        <f t="shared" si="66"/>
        <v>0</v>
      </c>
      <c r="CM72" s="12">
        <f t="shared" si="66"/>
        <v>1</v>
      </c>
      <c r="CN72" s="11">
        <f t="shared" si="44"/>
        <v>1</v>
      </c>
      <c r="CO72" s="11">
        <f t="shared" si="67"/>
        <v>1</v>
      </c>
      <c r="CP72" s="19">
        <f t="shared" si="67"/>
        <v>2</v>
      </c>
      <c r="CQ72" s="10">
        <f t="shared" si="46"/>
        <v>37</v>
      </c>
      <c r="CR72" s="20">
        <f t="shared" si="47"/>
        <v>1.3793103448275862E-2</v>
      </c>
      <c r="CS72" s="12">
        <f t="shared" si="48"/>
        <v>0.51034482758620692</v>
      </c>
      <c r="CU72" s="12">
        <f t="shared" si="49"/>
        <v>6</v>
      </c>
      <c r="CV72" s="12">
        <f t="shared" si="50"/>
        <v>5</v>
      </c>
      <c r="CW72" s="12">
        <f t="shared" si="51"/>
        <v>7</v>
      </c>
      <c r="CX72" s="12">
        <f t="shared" si="52"/>
        <v>4</v>
      </c>
      <c r="CY72" s="12">
        <f t="shared" si="53"/>
        <v>8</v>
      </c>
      <c r="CZ72" s="12">
        <f t="shared" si="54"/>
        <v>0</v>
      </c>
      <c r="DA72" s="12">
        <f t="shared" si="55"/>
        <v>2</v>
      </c>
      <c r="DB72" s="12">
        <f t="shared" si="56"/>
        <v>5</v>
      </c>
    </row>
    <row r="73" spans="1:106" ht="15.15" customHeight="1" x14ac:dyDescent="0.3">
      <c r="A73" s="4" t="s">
        <v>151</v>
      </c>
      <c r="E73" s="6">
        <f>AVERAGE(E41:E72)</f>
        <v>0.96875</v>
      </c>
      <c r="F73" s="6">
        <f t="shared" ref="F73:CF73" si="68">AVERAGE(F41:F72)</f>
        <v>2.25</v>
      </c>
      <c r="G73" s="6">
        <f t="shared" si="68"/>
        <v>0.34375</v>
      </c>
      <c r="H73" s="6">
        <f t="shared" si="68"/>
        <v>0.34375</v>
      </c>
      <c r="I73" s="6">
        <f t="shared" si="68"/>
        <v>0</v>
      </c>
      <c r="J73" s="6"/>
      <c r="K73" s="6">
        <f t="shared" si="68"/>
        <v>0</v>
      </c>
      <c r="L73" s="6">
        <f t="shared" si="68"/>
        <v>0.84375</v>
      </c>
      <c r="M73" s="6">
        <f t="shared" si="68"/>
        <v>0.65625</v>
      </c>
      <c r="N73" s="6">
        <f t="shared" si="68"/>
        <v>0.625</v>
      </c>
      <c r="O73" s="6">
        <f t="shared" si="68"/>
        <v>0.71875</v>
      </c>
      <c r="P73" s="6">
        <f t="shared" si="68"/>
        <v>0.5625</v>
      </c>
      <c r="Q73" s="6">
        <f t="shared" si="68"/>
        <v>0.90625</v>
      </c>
      <c r="R73" s="6"/>
      <c r="S73" s="6">
        <f t="shared" si="68"/>
        <v>0.40625</v>
      </c>
      <c r="T73" s="6"/>
      <c r="U73" s="6"/>
      <c r="V73" s="6">
        <f t="shared" si="68"/>
        <v>0.8125</v>
      </c>
      <c r="W73" s="6">
        <f t="shared" si="68"/>
        <v>1.25</v>
      </c>
      <c r="X73" s="6">
        <f t="shared" si="68"/>
        <v>0</v>
      </c>
      <c r="Y73" s="6">
        <f t="shared" si="68"/>
        <v>0.15625</v>
      </c>
      <c r="Z73" s="6">
        <f t="shared" si="68"/>
        <v>1.25</v>
      </c>
      <c r="AA73" s="6"/>
      <c r="AB73" s="6">
        <f t="shared" si="68"/>
        <v>0</v>
      </c>
      <c r="AC73" s="6">
        <f t="shared" si="68"/>
        <v>0.5</v>
      </c>
      <c r="AD73" s="6">
        <f t="shared" si="68"/>
        <v>0.15625</v>
      </c>
      <c r="AE73" s="6">
        <f t="shared" si="68"/>
        <v>0.3125</v>
      </c>
      <c r="AF73" s="6">
        <f t="shared" si="68"/>
        <v>1.0625</v>
      </c>
      <c r="AG73" s="6">
        <f t="shared" si="68"/>
        <v>0.75</v>
      </c>
      <c r="AH73" s="6"/>
      <c r="AI73" s="6"/>
      <c r="AJ73" s="6"/>
      <c r="AK73" s="6"/>
      <c r="AL73" s="6"/>
      <c r="AM73" s="6"/>
      <c r="AN73" s="6"/>
      <c r="AO73" s="6">
        <f t="shared" si="68"/>
        <v>0.9375</v>
      </c>
      <c r="AP73" s="6">
        <f t="shared" si="68"/>
        <v>0</v>
      </c>
      <c r="AQ73" s="6">
        <f t="shared" si="68"/>
        <v>0</v>
      </c>
      <c r="AR73" s="6">
        <f t="shared" si="68"/>
        <v>1.625</v>
      </c>
      <c r="AS73" s="6">
        <f t="shared" si="68"/>
        <v>0.375</v>
      </c>
      <c r="AT73" s="6">
        <f t="shared" si="68"/>
        <v>1.25</v>
      </c>
      <c r="AU73" s="6">
        <f t="shared" si="68"/>
        <v>0.4375</v>
      </c>
      <c r="AV73" s="6"/>
      <c r="AW73" s="6"/>
      <c r="AX73" s="6">
        <f t="shared" si="68"/>
        <v>0.375</v>
      </c>
      <c r="AY73" s="6">
        <f t="shared" si="68"/>
        <v>0.125</v>
      </c>
      <c r="AZ73" s="6"/>
      <c r="BA73" s="6"/>
      <c r="BB73" s="6">
        <f t="shared" si="68"/>
        <v>0.25</v>
      </c>
      <c r="BC73" s="6">
        <f t="shared" si="68"/>
        <v>0.90625</v>
      </c>
      <c r="BD73" s="6">
        <f t="shared" si="68"/>
        <v>0.75</v>
      </c>
      <c r="BE73" s="6">
        <f t="shared" si="68"/>
        <v>0.90625</v>
      </c>
      <c r="BF73" s="6">
        <f t="shared" si="68"/>
        <v>0.65625</v>
      </c>
      <c r="BG73" s="6">
        <f t="shared" si="68"/>
        <v>0.71875</v>
      </c>
      <c r="BH73" s="6"/>
      <c r="BI73" s="6"/>
      <c r="BJ73" s="6">
        <f t="shared" si="68"/>
        <v>1.28125</v>
      </c>
      <c r="BK73" s="6">
        <f t="shared" si="68"/>
        <v>0.65625</v>
      </c>
      <c r="BL73" s="6">
        <f t="shared" si="68"/>
        <v>0.96875</v>
      </c>
      <c r="BM73" s="6"/>
      <c r="BN73" s="6"/>
      <c r="BO73" s="6"/>
      <c r="BP73" s="6"/>
      <c r="BQ73" s="6"/>
      <c r="BR73" s="6"/>
      <c r="BS73" s="6"/>
      <c r="BT73" s="6"/>
      <c r="BU73" s="6"/>
      <c r="BV73" s="6"/>
      <c r="BW73" s="6">
        <f t="shared" si="68"/>
        <v>0.25</v>
      </c>
      <c r="BX73" s="6">
        <f t="shared" si="68"/>
        <v>0.1875</v>
      </c>
      <c r="BY73" s="6">
        <f t="shared" si="68"/>
        <v>0.1875</v>
      </c>
      <c r="BZ73" s="6">
        <f t="shared" si="68"/>
        <v>0.25</v>
      </c>
      <c r="CA73" s="6">
        <f t="shared" si="68"/>
        <v>0.1875</v>
      </c>
      <c r="CB73" s="6">
        <f t="shared" si="68"/>
        <v>0.3125</v>
      </c>
      <c r="CC73" s="6">
        <f t="shared" si="68"/>
        <v>0.25</v>
      </c>
      <c r="CD73" s="6">
        <f t="shared" si="68"/>
        <v>0</v>
      </c>
      <c r="CE73" s="6">
        <f t="shared" si="68"/>
        <v>0.46875</v>
      </c>
      <c r="CF73" s="6">
        <f t="shared" si="68"/>
        <v>0.34375</v>
      </c>
      <c r="CG73" s="6">
        <f t="shared" ref="CG73:CP73" si="69">AVERAGE(CG41:CG72)</f>
        <v>1.75</v>
      </c>
      <c r="CH73" s="6">
        <f t="shared" si="69"/>
        <v>0</v>
      </c>
      <c r="CI73" s="6">
        <f t="shared" si="69"/>
        <v>0</v>
      </c>
      <c r="CJ73" s="6">
        <f t="shared" si="69"/>
        <v>0</v>
      </c>
      <c r="CK73" s="6"/>
      <c r="CL73" s="6">
        <f t="shared" si="69"/>
        <v>0</v>
      </c>
      <c r="CM73" s="6">
        <f t="shared" si="69"/>
        <v>0.125</v>
      </c>
      <c r="CN73" s="6">
        <f t="shared" si="69"/>
        <v>0.6875</v>
      </c>
      <c r="CO73" s="6">
        <f t="shared" si="69"/>
        <v>1.34375</v>
      </c>
      <c r="CP73" s="6">
        <f t="shared" si="69"/>
        <v>0.8125</v>
      </c>
      <c r="CQ73" s="21">
        <f>AVERAGE(CQ41:CQ72)</f>
        <v>34.25</v>
      </c>
      <c r="CR73" s="22">
        <f>SUM(CR41:CR72)</f>
        <v>0.99999999999999978</v>
      </c>
      <c r="CU73" s="23">
        <f>AVERAGE(CU41:CU72)</f>
        <v>3.90625</v>
      </c>
      <c r="CV73" s="23">
        <f t="shared" ref="CV73:DB73" si="70">AVERAGE(CV41:CV72)</f>
        <v>4.71875</v>
      </c>
      <c r="CW73" s="23">
        <f t="shared" si="70"/>
        <v>7.1875</v>
      </c>
      <c r="CX73" s="23">
        <f t="shared" si="70"/>
        <v>3.6875</v>
      </c>
      <c r="CY73" s="23">
        <f t="shared" si="70"/>
        <v>7.59375</v>
      </c>
      <c r="CZ73" s="23">
        <f t="shared" si="70"/>
        <v>1.625</v>
      </c>
      <c r="DA73" s="23">
        <f t="shared" si="70"/>
        <v>2.5625</v>
      </c>
      <c r="DB73" s="23">
        <f t="shared" si="70"/>
        <v>2.96875</v>
      </c>
    </row>
    <row r="74" spans="1:106" ht="15.15" customHeight="1" x14ac:dyDescent="0.3">
      <c r="CP74" s="16"/>
      <c r="CQ74" s="21">
        <f>STDEV(CQ41:CQ72)</f>
        <v>8.3279552538229584</v>
      </c>
      <c r="CR74" s="1" t="s">
        <v>123</v>
      </c>
      <c r="CS74" s="21">
        <f>SUM(CS41:CS72)</f>
        <v>34.499999999999993</v>
      </c>
    </row>
    <row r="75" spans="1:106" ht="15.15" customHeight="1" x14ac:dyDescent="0.3">
      <c r="A75" s="37" t="s">
        <v>150</v>
      </c>
      <c r="CP75" s="16"/>
      <c r="CQ75" s="21"/>
      <c r="CS75" s="21"/>
    </row>
    <row r="76" spans="1:106" ht="15.6" x14ac:dyDescent="0.3">
      <c r="A76" s="38" t="s">
        <v>148</v>
      </c>
    </row>
    <row r="77" spans="1:106" ht="15.15" customHeight="1" x14ac:dyDescent="0.3">
      <c r="A77" s="38" t="s">
        <v>149</v>
      </c>
      <c r="CP77" s="1" t="s">
        <v>124</v>
      </c>
      <c r="CQ77" s="1" t="s">
        <v>125</v>
      </c>
      <c r="CR77" s="24" t="s">
        <v>126</v>
      </c>
      <c r="CS77" s="24" t="s">
        <v>127</v>
      </c>
    </row>
    <row r="78" spans="1:106" ht="15.15" customHeight="1" x14ac:dyDescent="0.3">
      <c r="CP78" s="1">
        <v>8</v>
      </c>
      <c r="CQ78" s="25" t="s">
        <v>128</v>
      </c>
      <c r="CR78" s="1">
        <v>10</v>
      </c>
      <c r="CS78" s="1">
        <f t="shared" ref="CS78:CS86" si="71">COUNTIFS(CQ$41:CQ$72,"&gt;=" &amp; CP78,CQ$41:CQ$72,"&lt;=" &amp; CQ78)</f>
        <v>0</v>
      </c>
    </row>
    <row r="79" spans="1:106" ht="15.15" customHeight="1" x14ac:dyDescent="0.3">
      <c r="CP79" s="1">
        <v>13</v>
      </c>
      <c r="CQ79" s="25" t="s">
        <v>129</v>
      </c>
      <c r="CR79" s="1">
        <v>15</v>
      </c>
      <c r="CS79" s="1">
        <f t="shared" si="71"/>
        <v>0</v>
      </c>
    </row>
    <row r="80" spans="1:106" ht="15.15" customHeight="1" x14ac:dyDescent="0.3">
      <c r="CP80" s="1">
        <v>18</v>
      </c>
      <c r="CQ80" s="25" t="s">
        <v>130</v>
      </c>
      <c r="CR80" s="1">
        <v>20</v>
      </c>
      <c r="CS80" s="1">
        <f t="shared" si="71"/>
        <v>4</v>
      </c>
    </row>
    <row r="81" spans="2:97" ht="15.15" customHeight="1" x14ac:dyDescent="0.3">
      <c r="CP81" s="1">
        <v>23</v>
      </c>
      <c r="CQ81" s="25" t="s">
        <v>131</v>
      </c>
      <c r="CR81" s="1">
        <v>25</v>
      </c>
      <c r="CS81" s="1">
        <f t="shared" si="71"/>
        <v>5</v>
      </c>
    </row>
    <row r="82" spans="2:97" x14ac:dyDescent="0.3">
      <c r="CP82" s="1">
        <v>28</v>
      </c>
      <c r="CQ82" s="25" t="s">
        <v>132</v>
      </c>
      <c r="CR82" s="1">
        <v>30</v>
      </c>
      <c r="CS82" s="1">
        <f t="shared" si="71"/>
        <v>1</v>
      </c>
    </row>
    <row r="83" spans="2:97" x14ac:dyDescent="0.3">
      <c r="B83" s="1"/>
      <c r="C83" s="1"/>
      <c r="D83" s="1"/>
      <c r="CP83" s="1">
        <v>33</v>
      </c>
      <c r="CQ83" s="25" t="s">
        <v>133</v>
      </c>
      <c r="CR83" s="1">
        <v>35</v>
      </c>
      <c r="CS83" s="1">
        <f t="shared" si="71"/>
        <v>8</v>
      </c>
    </row>
    <row r="84" spans="2:97" x14ac:dyDescent="0.3">
      <c r="B84" s="1"/>
      <c r="C84" s="1"/>
      <c r="D84" s="1"/>
      <c r="CP84" s="1">
        <v>38</v>
      </c>
      <c r="CQ84" s="25" t="s">
        <v>134</v>
      </c>
      <c r="CR84" s="1">
        <v>40</v>
      </c>
      <c r="CS84" s="1">
        <f t="shared" si="71"/>
        <v>10</v>
      </c>
    </row>
    <row r="85" spans="2:97" x14ac:dyDescent="0.3">
      <c r="B85" s="1"/>
      <c r="C85" s="1"/>
      <c r="D85" s="1"/>
      <c r="CP85" s="1">
        <v>43</v>
      </c>
      <c r="CQ85" s="25" t="s">
        <v>135</v>
      </c>
      <c r="CR85" s="1">
        <v>45</v>
      </c>
      <c r="CS85" s="1">
        <f t="shared" si="71"/>
        <v>3</v>
      </c>
    </row>
    <row r="86" spans="2:97" x14ac:dyDescent="0.3">
      <c r="B86" s="1"/>
      <c r="C86" s="1"/>
      <c r="D86" s="1"/>
      <c r="CP86" s="1">
        <v>48</v>
      </c>
      <c r="CQ86" s="25" t="s">
        <v>136</v>
      </c>
      <c r="CR86" s="1">
        <v>50</v>
      </c>
      <c r="CS86" s="1">
        <f t="shared" si="71"/>
        <v>1</v>
      </c>
    </row>
    <row r="87" spans="2:97" x14ac:dyDescent="0.3">
      <c r="B87" s="1"/>
      <c r="C87" s="1"/>
      <c r="D87" s="1"/>
    </row>
    <row r="88" spans="2:97" x14ac:dyDescent="0.3">
      <c r="B88" s="1"/>
      <c r="C88" s="1"/>
      <c r="D88" s="1"/>
    </row>
    <row r="89" spans="2:97" x14ac:dyDescent="0.3">
      <c r="B89" s="1"/>
      <c r="C89" s="1"/>
      <c r="D89" s="1"/>
    </row>
    <row r="90" spans="2:97" x14ac:dyDescent="0.3">
      <c r="B90" s="1"/>
      <c r="C90" s="1"/>
      <c r="D90" s="1"/>
    </row>
    <row r="91" spans="2:97" x14ac:dyDescent="0.3">
      <c r="B91" s="1"/>
      <c r="C91" s="1"/>
      <c r="D91" s="1"/>
    </row>
    <row r="92" spans="2:97" x14ac:dyDescent="0.3">
      <c r="B92" s="1"/>
      <c r="C92" s="1"/>
      <c r="D92" s="1"/>
    </row>
    <row r="93" spans="2:97" x14ac:dyDescent="0.3">
      <c r="B93" s="1"/>
      <c r="C93" s="1"/>
      <c r="D93" s="1"/>
    </row>
    <row r="94" spans="2:97" x14ac:dyDescent="0.3">
      <c r="B94" s="1"/>
      <c r="C94" s="1"/>
      <c r="D94" s="1"/>
    </row>
    <row r="95" spans="2:97" x14ac:dyDescent="0.3">
      <c r="B95" s="1"/>
      <c r="C95" s="1"/>
      <c r="D95" s="1"/>
    </row>
    <row r="96" spans="2:97" x14ac:dyDescent="0.3">
      <c r="B96" s="1"/>
      <c r="C96" s="1"/>
      <c r="D96" s="1"/>
    </row>
    <row r="97" spans="2:4" x14ac:dyDescent="0.3">
      <c r="B97" s="1"/>
      <c r="C97" s="1"/>
      <c r="D97" s="1"/>
    </row>
    <row r="98" spans="2:4" x14ac:dyDescent="0.3">
      <c r="B98" s="1"/>
      <c r="C98" s="1"/>
      <c r="D98" s="1"/>
    </row>
    <row r="99" spans="2:4" x14ac:dyDescent="0.3">
      <c r="B99" s="1"/>
      <c r="C99" s="1"/>
      <c r="D99" s="1"/>
    </row>
    <row r="100" spans="2:4" x14ac:dyDescent="0.3">
      <c r="B100" s="1"/>
      <c r="C100" s="1"/>
      <c r="D100" s="1"/>
    </row>
    <row r="101" spans="2:4" x14ac:dyDescent="0.3">
      <c r="B101" s="1"/>
      <c r="C101" s="1"/>
      <c r="D101" s="1"/>
    </row>
    <row r="102" spans="2:4" x14ac:dyDescent="0.3">
      <c r="B102" s="1"/>
      <c r="C102" s="1"/>
      <c r="D102" s="1"/>
    </row>
    <row r="103" spans="2:4" x14ac:dyDescent="0.3">
      <c r="B103" s="1"/>
      <c r="C103" s="1"/>
      <c r="D103" s="1"/>
    </row>
    <row r="104" spans="2:4" x14ac:dyDescent="0.3">
      <c r="B104" s="1"/>
      <c r="C104" s="1"/>
      <c r="D104" s="1"/>
    </row>
    <row r="105" spans="2:4" x14ac:dyDescent="0.3">
      <c r="B105" s="1"/>
      <c r="C105" s="1"/>
      <c r="D105" s="1"/>
    </row>
    <row r="106" spans="2:4" x14ac:dyDescent="0.3">
      <c r="B106" s="1"/>
      <c r="C106" s="1"/>
      <c r="D106" s="1"/>
    </row>
    <row r="107" spans="2:4" x14ac:dyDescent="0.3">
      <c r="B107" s="1"/>
      <c r="C107" s="1"/>
      <c r="D107" s="1"/>
    </row>
  </sheetData>
  <pageMargins left="0.7" right="0.7" top="0.75" bottom="0.75" header="0.3" footer="0.3"/>
  <pageSetup orientation="portrait" copies="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ETP scoring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dc:creator>
  <cp:lastModifiedBy>Sarah</cp:lastModifiedBy>
  <dcterms:created xsi:type="dcterms:W3CDTF">2014-09-03T19:04:39Z</dcterms:created>
  <dcterms:modified xsi:type="dcterms:W3CDTF">2015-01-20T23:00:57Z</dcterms:modified>
</cp:coreProperties>
</file>